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7"/>
  </bookViews>
  <sheets>
    <sheet name="Тит.лист" sheetId="1" r:id="rId1"/>
    <sheet name="Ф1" sheetId="2" r:id="rId2"/>
    <sheet name="ф2" sheetId="3" r:id="rId3"/>
    <sheet name="ф3" sheetId="4" r:id="rId4"/>
    <sheet name="ф 4" sheetId="5" r:id="rId5"/>
    <sheet name="ф 5" sheetId="6" r:id="rId6"/>
    <sheet name="ф 6" sheetId="7" r:id="rId7"/>
    <sheet name="ф 7" sheetId="8" r:id="rId8"/>
  </sheets>
  <definedNames/>
  <calcPr fullCalcOnLoad="1"/>
</workbook>
</file>

<file path=xl/sharedStrings.xml><?xml version="1.0" encoding="utf-8"?>
<sst xmlns="http://schemas.openxmlformats.org/spreadsheetml/2006/main" count="973" uniqueCount="374">
  <si>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</si>
  <si>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</si>
  <si>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</si>
  <si>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</si>
  <si>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</si>
  <si>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2</t>
  </si>
  <si>
    <t>1</t>
  </si>
  <si>
    <t>Код аналитической программной классификации</t>
  </si>
  <si>
    <t>Пп</t>
  </si>
  <si>
    <t>МП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</si>
  <si>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</si>
  <si>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</si>
  <si>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</si>
  <si>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</si>
  <si>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</si>
  <si>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</si>
  <si>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</si>
  <si>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Утверждаю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</si>
  <si>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</si>
  <si>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</si>
  <si>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</si>
  <si>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</si>
  <si>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</si>
  <si>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</si>
  <si>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</si>
  <si>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</si>
  <si>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</si>
  <si>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</si>
  <si>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</si>
  <si>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</si>
  <si>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</si>
  <si>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</si>
  <si>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</si>
  <si>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</si>
  <si>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</si>
  <si>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</si>
  <si>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Ответственный исполнитель Управление организационной работы, документационного и хозяйственного обеспечения</t>
  </si>
  <si>
    <t>В рамках программы  муниципальные задания на выполнение муниципальных услуг (работ)  не выдаются</t>
  </si>
  <si>
    <t>Руководитель Аппарата Администрации города Воткинска</t>
  </si>
  <si>
    <t>_______________ /И.В.Бородина</t>
  </si>
  <si>
    <t>3</t>
  </si>
  <si>
    <t>09</t>
  </si>
  <si>
    <t>Архивное дело</t>
  </si>
  <si>
    <t>Управление по делам архивов Администрации города Воткинска</t>
  </si>
  <si>
    <t xml:space="preserve">Ответственный исполнитель Управление организационной работы, документационного и хозяйственного обеспечения </t>
  </si>
  <si>
    <t>Удовлетворенность населения деятельностью органов местного самоуправления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</si>
  <si>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</si>
  <si>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Предоставление заявителям государственных и муниципальных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</si>
  <si>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 количестве документов управления по делам архивов Администрации МО «Город Воткинск</t>
  </si>
  <si>
    <t>Удельный вес архивных единиц хранения, включенных в автоматизированные информационно - поисковые системы в общем объёме единиц хранения, хранящихся в управлении по делам архивов Администрации МО «Город Воткинск»</t>
  </si>
  <si>
    <t>Удельный вес документов Архивного фонда Удмуртской Республики, хранящихся сверх установленных законодательством сроков их временного хранения  в организациях - источникам комплектования  управления по делам архивов Администрации МО «Город Воткинск»</t>
  </si>
  <si>
    <t>%</t>
  </si>
  <si>
    <t>рубль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</si>
  <si>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</si>
  <si>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</si>
  <si>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</si>
  <si>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</si>
  <si>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</si>
  <si>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Постановление  Администрации города Воткинска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</si>
  <si>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</si>
  <si>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</si>
  <si>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</si>
  <si>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</si>
  <si>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</si>
  <si>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</si>
  <si>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</si>
  <si>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</si>
  <si>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</si>
  <si>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</si>
  <si>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</si>
  <si>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</si>
  <si>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</si>
  <si>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</si>
  <si>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Руководитель Аппарата Администрации  г. Воткинска</t>
  </si>
  <si>
    <t>Управление организационной работы, документационного и хозяйственного обеспечения Администрации г. Воткинска</t>
  </si>
  <si>
    <t>Управление ЗАГС Администрации города Воткинска</t>
  </si>
  <si>
    <t xml:space="preserve">Примечание: </t>
  </si>
  <si>
    <t>- значения показателей округляются до 3-х знаков после запятой</t>
  </si>
  <si>
    <t>- к результатам оценки прикладывается расчет показателей</t>
  </si>
  <si>
    <t>Форма 7. Результаты оценки эффективности муниципальной  программы</t>
  </si>
  <si>
    <t>Отчет о реализации муниципальной программы "Муниципальное управление на 2020-2024годы"</t>
  </si>
  <si>
    <t>Наименование муниципальной программы "Муниципальное управление на 2020-2024 годы"</t>
  </si>
  <si>
    <t>Государственная регистрация актов гражданского состояния"</t>
  </si>
  <si>
    <t>Муниципальное управление на 2020-2024 годы</t>
  </si>
  <si>
    <t>Организация муниципального управления</t>
  </si>
  <si>
    <t>Наименование муниципальной программы "Муниципальное управление на 2020-2024годы"</t>
  </si>
  <si>
    <t>Государственная регистрация актов гражданского состояния</t>
  </si>
  <si>
    <t>Доля взаимодействия граждан и коммерческих организаций с органами местного самоуправления, осуществляемых в цифровом виде</t>
  </si>
  <si>
    <t>Доля внутриведомственного и межведомственного юридически значимого электронного документооборота органов местного самоуправления</t>
  </si>
  <si>
    <t xml:space="preserve">Доля архивных документов, включая фонды аудио- и видеоархивов, переведенных в электронную форму, в общем  объеме документов Архивного фонда Удмуртской Республики, хранящихся в Управлении по делам архивов </t>
  </si>
  <si>
    <t>Время ожидания в очереди при обращении заявителя для получения государственных услуг в сфере государственной регистрации актов гражданского состояния</t>
  </si>
  <si>
    <t>минут</t>
  </si>
  <si>
    <t>Не более 15</t>
  </si>
  <si>
    <t>Экономия достигнута в результате реализации проекта "Эффективный муниципалитет"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</si>
  <si>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</si>
  <si>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</si>
  <si>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</si>
  <si>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</si>
  <si>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</si>
  <si>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</si>
  <si>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</si>
  <si>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ОМ</t>
  </si>
  <si>
    <t>М</t>
  </si>
  <si>
    <t>2020-2024</t>
  </si>
  <si>
    <t>9</t>
  </si>
  <si>
    <t>0 1</t>
  </si>
  <si>
    <t>Повышение эффективности муниципальной службы и результативности профессиональной деятельности муниципальных служащих</t>
  </si>
  <si>
    <t>Управление муниципальной службы и кадров</t>
  </si>
  <si>
    <r>
      <t>Обучение муниципальных служащих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(профессиональная подготовка, переподготовка и повышение квалификации)</t>
    </r>
  </si>
  <si>
    <t>Рост профессиональной компетентности муниципальных служащих</t>
  </si>
  <si>
    <t>01</t>
  </si>
  <si>
    <t>Проведение конкурсов на замещение вакантных должностей муниципальной службы</t>
  </si>
  <si>
    <t>Подбор и прием на вакантные должности муниципальной службы наиболее компетентных сотрудников</t>
  </si>
  <si>
    <t>конкурсы не проводились</t>
  </si>
  <si>
    <t>Проводятся по необходимости</t>
  </si>
  <si>
    <t>Формирование и использование кадрового резерва и резерва управленческих кадров</t>
  </si>
  <si>
    <t>Исполнение нормативных документов органов местного самоуправления города Воткинска</t>
  </si>
  <si>
    <t>Назначений из кадрового резерва не было</t>
  </si>
  <si>
    <t>4</t>
  </si>
  <si>
    <t>Организация деятельности комиссии по соблюдению требований к служебному поведению и урегулированию конфликта интересов на муниципальной службе</t>
  </si>
  <si>
    <t>Соблюдение требований к лицам, находящимся на муниципальной службе</t>
  </si>
  <si>
    <t>02</t>
  </si>
  <si>
    <t>Внедрение цифровых технологий в сфере муниципального управления и предоставления государственных (муниципальных) услуг в интересах населения</t>
  </si>
  <si>
    <t>Управление информатизации и связи</t>
  </si>
  <si>
    <t>Публикация вновь появившихся, актуализация ранее опубликованных и вывод из эксплуатации устаревших ( в соответствии с законодательством) государственных и муниципальных услуг на ЕПГУ и (или) РПГУ</t>
  </si>
  <si>
    <t>Достижение доли взаимодействия граждан и коммерческих организаций, осуществляемого в цифровом виде не ниже 30 процентов</t>
  </si>
  <si>
    <t>Реестр и регламенты оказания муниципальных услуг поддерживаются в актуальном состоянии</t>
  </si>
  <si>
    <t>Внедрение информационных систем, сервисов и платформенных решений для осуществления внутриведомственного и межведомственного юридически значимого электронного документооборота в рамках формирования Национальной системы управления данными федерального проекта "Цифровое государственное управление"</t>
  </si>
  <si>
    <t>Достижение доли внутриведомственного и межведомственного взаимодействия юридически значимого электронного документооборота не ниже 10 процентов</t>
  </si>
  <si>
    <t>Информирование населения о доступных электронных услугах и сервисах электронного правительства, а также о преимуществах использования механизмов получения государственных и муниципальных услуг в электронной форме</t>
  </si>
  <si>
    <t>Размещено 28 информационных материалов</t>
  </si>
  <si>
    <t>Размещение информации в информационно-телекоммуникационной сети "Интернет" в форме открытых данных в рамках формирования системы "Открытое правительство" федерального проекта "Цифровое государственное управление"</t>
  </si>
  <si>
    <t>Поддержание данных о муниципальном образовании "Город Воткинск" в актуальном состоянии</t>
  </si>
  <si>
    <t>Информация поддерживается в актуальном состоянии</t>
  </si>
  <si>
    <t>03</t>
  </si>
  <si>
    <t>Реализация административной реформы</t>
  </si>
  <si>
    <t>Управление экономики</t>
  </si>
  <si>
    <t>Разработка административных регламентов предоставления муниципальных услуг. Ведение реестра муниципальных услуг</t>
  </si>
  <si>
    <t>Снижение административных барьеров. Обеспечение открытости и доступности информации для граждан и юридических лиц по вопросам предоставления муниципальных услуг</t>
  </si>
  <si>
    <t>Оптимизация числа функций Администрации города Воткинска и численности муниципальных служащих</t>
  </si>
  <si>
    <t>Повышение эффективности системы муниципального управления</t>
  </si>
  <si>
    <t>Организация проведения социологических исследований для оценки степени удовлетворенности населения муниципальными услугами и деятельностью органов местного самоуправления в городе Воткинске</t>
  </si>
  <si>
    <t>Выявление фактического уровня удовлетворенности населения качеством муниципальных услуг и деятельностью органов местного самоуправления в городе Воткинске</t>
  </si>
  <si>
    <t>Ограничения по COVID-19</t>
  </si>
  <si>
    <t>04</t>
  </si>
  <si>
    <t>Противодействие коррупции в органах местного самоуправления и отдельных сферах управления</t>
  </si>
  <si>
    <t>Организация деятельности Комиссии по координации работы по противодействию коррупции в муниципальном образовании «Город Воткинск»</t>
  </si>
  <si>
    <t>Аппарат Администрации города Воткинска</t>
  </si>
  <si>
    <t>Создание межведомственного  органа, координирующего работу по противодействию коррупции в органах местного самоуправления</t>
  </si>
  <si>
    <t>Проведение антикоррупционной экспертизы проектов муниципальных правовых актов</t>
  </si>
  <si>
    <t>Правовое управление</t>
  </si>
  <si>
    <t>Исполнение законов Российской Федерации и Удмуртской Республики</t>
  </si>
  <si>
    <t>Организация «телефона доверия» для приема сообщений от граждан о фактах коррупции в органах местного самоуправления</t>
  </si>
  <si>
    <t>Оперативное реагирование на сообщения о фактах коррупции в органах местного самоуправления</t>
  </si>
  <si>
    <t>Сообщений о фактах коррупции в ОМС не поступало</t>
  </si>
  <si>
    <t>05</t>
  </si>
  <si>
    <t>Информатизация управленческих процессов</t>
  </si>
  <si>
    <t>Приобретение современного программного обеспечения и компьютерной техники</t>
  </si>
  <si>
    <t>Управление учета и отчетности</t>
  </si>
  <si>
    <t>Достижение уровня ежегодного обновления парка персональных компьютеров в Администрации города Воткинска до 20 процентов</t>
  </si>
  <si>
    <t>Модернизация комплексной защиты информации в органах местного самоуправления города Воткинска</t>
  </si>
  <si>
    <t>Повышение надежности работы информационных систем, установленных в Администрации города</t>
  </si>
  <si>
    <t>Проведена модернизация 2 систем защиты</t>
  </si>
  <si>
    <t>06</t>
  </si>
  <si>
    <t>Информационное обеспечение деятельности Администрации города Воткинска</t>
  </si>
  <si>
    <t>Публикация правовых актов</t>
  </si>
  <si>
    <t>Обеспечение открытости деятельности органов местного самоуправления</t>
  </si>
  <si>
    <t>Информирование населения о деятельности Главы и администрации города Воткинска, социально-экономическом развитии города Воткинска</t>
  </si>
  <si>
    <t>Повышение уровня удовлетворенности населения деятельностью органов местного самоуправления</t>
  </si>
  <si>
    <t>Развитие функциональных возможностей официального сайта муниципального образования "Город Воткинск"</t>
  </si>
  <si>
    <t>Увеличение количества пользователей</t>
  </si>
  <si>
    <t>07</t>
  </si>
  <si>
    <t>Создание условий для реализации подпрограммы "Муниципальное управление"</t>
  </si>
  <si>
    <t>Обеспечение деятельности Главы муниципального образования "Город Воткинск"</t>
  </si>
  <si>
    <t>Своевременная выплата заработной платы, других выплат в полном объеме</t>
  </si>
  <si>
    <r>
      <t>Обеспечение деятельности муниципальных служащих и работников  администрации, не являющихся муниципальными служащими,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а также иные выплаты персоналу за исключением фонда оплаты труда</t>
    </r>
  </si>
  <si>
    <t>Материально-техническое обеспечение деятельности администрации города Воткинска</t>
  </si>
  <si>
    <t>Обеспечение нужд Администрации города Воткинска в товарах, работах, услугах. Экономия бюджетных средств</t>
  </si>
  <si>
    <t>08</t>
  </si>
  <si>
    <t>Осуществление органами местного самоуправления города Воткинска переданных отдельных государственных полномочий</t>
  </si>
  <si>
    <t>Управление социальной поддержки населения</t>
  </si>
  <si>
    <t>Создание и организация деятельности комиссий по делам несовершеннолетних и защите их прав</t>
  </si>
  <si>
    <t>Исполнение нормативных правовых актов Российской Федерации и Удмуртской Республики в полном объеме</t>
  </si>
  <si>
    <t>Организация и осуществление деятельности по опеке и попечительству в отношении несовершеннолетних</t>
  </si>
  <si>
    <t>Организация социальной поддержки детей-сирот и детей, оставшихся без попечения родителей</t>
  </si>
  <si>
    <t>Предоставление мер социальной поддержки многодетным семьям</t>
  </si>
  <si>
    <t xml:space="preserve"> </t>
  </si>
  <si>
    <t>5</t>
  </si>
  <si>
    <t>Обеспечение осуществления передаваемых полномочий в соответствие  с Законом УР от 14 марта 2013г. №8-РЗ "Об обеспечении жилыми помещениями детей-сирот и детей, оставшихся без попечения родителей, а также из числа детей-сирот и детей, оставшихся без попечения родителей"</t>
  </si>
  <si>
    <t xml:space="preserve"> Организация  хранения, учета, комплектования и использования документов Архивного фонда Удмуртской Республики и других архивных документов</t>
  </si>
  <si>
    <t xml:space="preserve">Управление по делам архивов </t>
  </si>
  <si>
    <t>Работы по повышению уровня безопасности управления по делам архивов и сохранности архивных фондов (реализация противопожарных мер,  обеспечение охраны объектов,  оснащение оборудованием и материалами для хранения документов на различных видах носителей, ремонт помещений)</t>
  </si>
  <si>
    <t>Управление по делам архивов</t>
  </si>
  <si>
    <t>Обеспечение сохранности архивных документов</t>
  </si>
  <si>
    <t xml:space="preserve">Физико – химическая и техническая обработка документов Архивного фонда Удмуртской Республики и других архивных документов, хранящихся в Управлении по делам архивов 
</t>
  </si>
  <si>
    <t>Выполнение работ по реставрации (10-15 дел или 300-400 листов ежегодно), восстановлению документов с угасающим и слабоконтрастным текстом (80-100 листов ежегодно), подшивке и переплету  10- 20 дел ежегодно) архивных документов на бумажном носителе</t>
  </si>
  <si>
    <t xml:space="preserve">Комплектование Архивного фонда  Удмуртской Республики </t>
  </si>
  <si>
    <t>Прием на постоянное хранение в Управление по делам архивов 5000 дел и отсутствие  документов Архивного фонда Удмуртской Республики, хранящихся в организациях – источниках комплектования Управления по делам архивов сверх установленных  законодательством сроков их временного хранения</t>
  </si>
  <si>
    <t>Расширение доступа к документам Архивного фонда Удмуртской Республики и их популяризация</t>
  </si>
  <si>
    <t>Государственный учет документов Архивного фонда Удмуртской Республики, хранящихся в Управлении по делам архивов</t>
  </si>
  <si>
    <t>Ведение государственного учета архивных документов, хранящихся в Управлении по делам архивов по установленным формам учета и отчетности, обеспечение включения в общеотраслевой учетный программный  комплекс «Архивный фонд» 100 % архивных дел</t>
  </si>
  <si>
    <t>Предоставление муниципальных  услуг в области архивного дела</t>
  </si>
  <si>
    <t>Предоставление муниципальных  услуг юридическим и физическим лицам</t>
  </si>
  <si>
    <t>Предоставление гражданам и организациям архивной информации и копий архивных документов</t>
  </si>
  <si>
    <t>Прием и исполнение 2000 запросов граждан и организаций о предоставлении архивной информации в законодательно установленные сроки, в том числе в режиме «Одного окна»</t>
  </si>
  <si>
    <t>Мероприятие носит заявительный характер</t>
  </si>
  <si>
    <t>Обеспечение доступа к архивным документам (копиям) и справочно-поисковым системам к ним в читальном зале Управления по делам архивов</t>
  </si>
  <si>
    <r>
      <t xml:space="preserve">Предоставление доступа в читальном зале Управления по делам архивов 12 пользователям к </t>
    </r>
    <r>
      <rPr>
        <sz val="9"/>
        <color indexed="6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архивным документам</t>
    </r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</si>
  <si>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</si>
  <si>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 xml:space="preserve"> Проведение 25-30 мероприятий Управлением по делам архивов ежегодно по вопросам оказания методической и практической помощи организациям-источникам комплектования Управления по делам архивов  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</si>
  <si>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</si>
  <si>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>Внедрение автоматизированных программных комплексов, баз данных  к архивным документам, хранящимся в Управлении по делам архивов</t>
  </si>
  <si>
    <t>Введение в базу данных «Архивный фонд» 100% фондов, 100%, описей и 100% заголовков дел</t>
  </si>
  <si>
    <t>Перевод архивных документов, хранящихся в Управлении по делам архивов, в электронный вид (оцифровка)</t>
  </si>
  <si>
    <r>
  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УР, временно хранящихся в</t>
    </r>
    <r>
      <rPr>
        <b/>
        <sz val="9"/>
        <color indexed="8"/>
        <rFont val="Times New Roman"/>
        <family val="1"/>
      </rPr>
      <t xml:space="preserve"> Управлении по делам архивов Администрации города Воткинска</t>
    </r>
  </si>
  <si>
    <t>Выполнение переданных отдельных государственных полномочий  Удмуртской Республики надлежащим образом в соответствии  с Законом Удмуртской Республики от 29 декабря 2005 года № 82-РЗ «О наделении органов местного самоуправления отдельными государственными полномочиями в области архивного дела»</t>
  </si>
  <si>
    <t>Обеспечение временного  хранения в Управлении по делам архивов архивных документов, относящихся к собственности Удмуртской Республики</t>
  </si>
  <si>
    <t>Обеспечение временного хранения более 21623 дел, отнесенных к  собственности УР</t>
  </si>
  <si>
    <t>Организация приема в  Управление по делам архивов архивных документов, отнесенных  к собственности Удмуртской Республики</t>
  </si>
  <si>
    <t>Планируется принять 125 дел, отнесенных к собственности Удмуртской Республики</t>
  </si>
  <si>
    <t>Государственный учет архивных документов, отнесенных к собственности Удмуртской Республики, временно хранящихся в Управлении по делам архивов</t>
  </si>
  <si>
    <t>Обеспечение включения в общеотраслевой учетный программный  комплекс «Архивный фонд» 100 % архивных дел государственной собственности Удмуртской Республики</t>
  </si>
  <si>
    <r>
      <t xml:space="preserve">Введено в базу данных «Архивный фонд» - </t>
    </r>
    <r>
      <rPr>
        <b/>
        <sz val="9"/>
        <rFont val="Times New Roman"/>
        <family val="1"/>
      </rPr>
      <t>100%</t>
    </r>
  </si>
  <si>
    <t>Использование архивных документов государственной собственности Удмуртской Республики временно хранящихся в Управлении по делам архивов</t>
  </si>
  <si>
    <t>Организация и проведение информационных мероприятий в форме подготовки выставок, радиопередач, статей и др. на основе архивных документов, отнесенных к  собственности Удмуртской Республики, временно хранящихся в Управлении по делам архивов</t>
  </si>
  <si>
    <t>Предоставление государственных услуг по предоставлению архивных документов, относящихся к собственности Удмуртской Республики временно хранящихся в Управлении по делам архивов, пользователям в читальный зал Управления по делам архивов</t>
  </si>
  <si>
    <t>Предоставление доступа  пользователям в читальном зале Управлении по делам архивов к архивным документам, отнесенным к собственности Удмуртской Республики</t>
  </si>
  <si>
    <t>6</t>
  </si>
  <si>
    <t>Предоставление государственной услуги по предоставлению государственным организациям Удмуртской Республики, иным организациям и гражданам оформленных в установленном порядке  архивных справок или копий архивных документов, относящихся к собственности Удмуртской Республики</t>
  </si>
  <si>
    <t>Оказание методической помощи органам государственной власти Удмуртской Республики, государственным и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г.Воткинска, по обеспечению сохранности, упорядочению, комплектованию, учету и использованию архивных документов</t>
  </si>
  <si>
    <t>Мероприятие носит заявительный зарактер</t>
  </si>
  <si>
    <t>7</t>
  </si>
  <si>
    <t>Прием и исполнение более 600 запросов граждан и организаций по архивным документам, отнесенным к  собственности Удмуртской Республики, в установленные законодательством сроки, в том числе в режиме «Одного окна»</t>
  </si>
  <si>
    <t>Содержание на осуществление отдельных государственных полномочий в области архивного дела</t>
  </si>
  <si>
    <t>Создание условий для реализации муниципальной программы</t>
  </si>
  <si>
    <t xml:space="preserve">Оплата произведена в размере - 100% </t>
  </si>
  <si>
    <t>Государственная регистрация актов гражданского  состояния</t>
  </si>
  <si>
    <t>Управление ЗАГС</t>
  </si>
  <si>
    <t>Предоставление государственных услуг в сфере государственной регистрации актов гражданского состояния</t>
  </si>
  <si>
    <t>Предоставление государственной услуги по государственной регистрации актов гражданского состояния (рождения, заключения брака, расторжения брака, усыновления (удочерения), установления отцовства, перемены имени и смерть, в том числе, выдаче повторных свидетельств (справок), внесению исправлений и или изменений в записи актов гражданского состояния, восстановлению и аннулированию записей актов гражданского состояния в соответствии с переданными государственными полномочиями</t>
  </si>
  <si>
    <t>Предоставление государственных услуг по государственной регистрации актов гражданского состояния на территории города Воткинска, включая выдачу повторных документов</t>
  </si>
  <si>
    <t>Предоставление государственной услуги по истребованию личных документов</t>
  </si>
  <si>
    <t>Предоставление государственной услуги по истребованию личных документов о государственной регистрации актов гражданского состояния с территории иностранных государств</t>
  </si>
  <si>
    <t xml:space="preserve"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представление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 </t>
  </si>
  <si>
    <t>Обеспечение сохранности бланков свидетельств о государственной регистрации актов гражданского состояния</t>
  </si>
  <si>
    <t>Формирование, систематизация, обработка, учет и хранение первых экземпляров записей актов гражданского состояния, составленных Управлением ЗАГС</t>
  </si>
  <si>
    <t>Обеспечение сохранности и использование документов Управления ЗАГС</t>
  </si>
  <si>
    <t>Проведение научно-технической обработки и переплете записей актов гражданского состояния за предыдущий год, составление на них описей и истории фонда</t>
  </si>
  <si>
    <t>Обеспечение сохранности книг государственной регистрации актов гражданского состояния</t>
  </si>
  <si>
    <t>Режимы хранения документов обеспечены</t>
  </si>
  <si>
    <t>Содержание на осуществление отдельных государственных полномочий в области регистрации актов гражданского состояния</t>
  </si>
  <si>
    <t>Средства из федерального бюджета на осуществление федеральных полномочий по государственной регистрации актов гражданского состояния израсходованы в полном объеме.</t>
  </si>
  <si>
    <t xml:space="preserve">Форма 3. </t>
  </si>
  <si>
    <t>Отчет о выполнении основных мероприятий муниципальной программы</t>
  </si>
  <si>
    <t>Форма 2.</t>
  </si>
  <si>
    <t xml:space="preserve"> Отчет о расходах на реализацию муниципальной программы за счет всех источников финансирования</t>
  </si>
  <si>
    <t>Администрация города Воткинска</t>
  </si>
  <si>
    <t>Источник финансирования</t>
  </si>
  <si>
    <t>Оценка расходов, тыс. рублей</t>
  </si>
  <si>
    <t>Отношение фактических расходов к оценке расходов, % (гр6/гр5*100)</t>
  </si>
  <si>
    <t>Оценка расходов согласно муниципальной программе</t>
  </si>
  <si>
    <t>Фактические расходы на отчетную дату</t>
  </si>
  <si>
    <t>Всего (1+2+3)</t>
  </si>
  <si>
    <t>1) бюджет муниципального образования</t>
  </si>
  <si>
    <t>в том числе: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</si>
  <si>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</si>
  <si>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</si>
  <si>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</si>
  <si>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</si>
  <si>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</si>
  <si>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>Кассовый расход 100%</t>
  </si>
  <si>
    <r>
      <t xml:space="preserve">по состоянию на </t>
    </r>
    <r>
      <rPr>
        <sz val="12"/>
        <rFont val="Times New Roman"/>
        <family val="1"/>
      </rPr>
      <t xml:space="preserve"> 31.12.2021</t>
    </r>
  </si>
  <si>
    <t>по состоянию на 31.12.2021</t>
  </si>
  <si>
    <t>Повышение квалификации прошли 29 служащих</t>
  </si>
  <si>
    <t>Проведено 3 заседания комиссии. Нарушений не выявлено.</t>
  </si>
  <si>
    <t xml:space="preserve">Проект "Эффективный муниципалитет" завершен. Сокращено 46 единиц. </t>
  </si>
  <si>
    <t>Проведено 1 заседания комиссии</t>
  </si>
  <si>
    <t>Проведена экспертиза 88 правовых актов</t>
  </si>
  <si>
    <t>В соответствии с административным регламетном  выдано разрешение на организацию розничного рынка. Продлены сркои трех универсальных ярмарок</t>
  </si>
  <si>
    <t>Опрос населения проведен в мае 2021 года. Степень удовлетворенности населения 52,0 %</t>
  </si>
  <si>
    <t>Управление организационной и кадровой работы</t>
  </si>
  <si>
    <t>Кассовый расход 93,8 %</t>
  </si>
  <si>
    <t>Кассовый расход 94,3 %</t>
  </si>
  <si>
    <t>Кассовый расход 95,9 %</t>
  </si>
  <si>
    <r>
      <t xml:space="preserve">Поддержание в рабочем состоянии охранно-пожарной сигнализации - заключен договор на обслуживание системы ОПС с ООО "Феху"- 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 xml:space="preserve"> , осуществляется контроль температурно-влажностного режима – проводятся ежедневные измерения температуры и влажности воздуха -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 xml:space="preserve">, картонирование архивных документов – 2673 ед.хр. </t>
    </r>
    <r>
      <rPr>
        <b/>
        <sz val="9"/>
        <rFont val="Times New Roman"/>
        <family val="1"/>
      </rPr>
      <t>- 100% .</t>
    </r>
  </si>
  <si>
    <r>
      <t xml:space="preserve">Выполнены работы:   реставрация архивных документов – 19 ед.хр/94 листа. - </t>
    </r>
    <r>
      <rPr>
        <b/>
        <sz val="9"/>
        <rFont val="Times New Roman"/>
        <family val="1"/>
      </rPr>
      <t>27%</t>
    </r>
    <r>
      <rPr>
        <sz val="9"/>
        <rFont val="Times New Roman"/>
        <family val="1"/>
      </rPr>
      <t>; восстановление затухающих текстов - 25 ед.хр./ 191 лист -</t>
    </r>
    <r>
      <rPr>
        <b/>
        <sz val="9"/>
        <rFont val="Times New Roman"/>
        <family val="1"/>
      </rPr>
      <t>212%</t>
    </r>
    <r>
      <rPr>
        <sz val="9"/>
        <rFont val="Times New Roman"/>
        <family val="1"/>
      </rPr>
      <t xml:space="preserve">; подшивка и переплет - 25 ед.хр. - </t>
    </r>
    <r>
      <rPr>
        <b/>
        <sz val="9"/>
        <rFont val="Times New Roman"/>
        <family val="1"/>
      </rPr>
      <t>167%</t>
    </r>
    <r>
      <rPr>
        <sz val="9"/>
        <rFont val="Times New Roman"/>
        <family val="1"/>
      </rPr>
      <t xml:space="preserve">; проведена проверка 30 фондов (7755 дел), при этом  обработано от пыли 7755 ед. хр. 
</t>
    </r>
  </si>
  <si>
    <r>
      <t xml:space="preserve">Принято на постоянное хранение  управленческой документации 1262  ед.хр.  от 37 источников комплектования - 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 xml:space="preserve">. </t>
    </r>
  </si>
  <si>
    <t>Проведение не менее 45 (9 в год) информационных мероприятий в форме  экспонирования документальных выставок, подготовки радиопередач, публикации статей и подборок документов, в том числе в сети Интернет</t>
  </si>
  <si>
    <r>
      <t xml:space="preserve">Проведено 39 информационных мероприятий, в т.ч. 
 - представлена информация о знаменательных и юбилейных датах для АБД «Памятные даты Удмуртской Республики» на 2022 г.;
- подготовлены 4 выставки, 5 интернет-выставки;                                                                        - размещено 19 информаций на сайте муниципального образования «Город Воткинск»;                                                                                                                                                      подготовлены и направлены 3 инициативных информации в МФЦ и ПФ РФ;
 - проведены 2 урока-лекции  по дисциплине «Введение в профессию: общие компетенции профессионала» для студентов;
- подготовлена статья в газету «Воткинские вести»                                                                       и др.  - </t>
    </r>
    <r>
      <rPr>
        <b/>
        <sz val="9"/>
        <rFont val="Times New Roman"/>
        <family val="1"/>
      </rPr>
      <t>433%</t>
    </r>
    <r>
      <rPr>
        <sz val="9"/>
        <rFont val="Times New Roman"/>
        <family val="1"/>
      </rPr>
      <t xml:space="preserve">
</t>
    </r>
  </si>
  <si>
    <r>
      <t xml:space="preserve">В раздел «Фонд» внесены данные по 230 фондам - 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>.</t>
    </r>
  </si>
  <si>
    <t>0 2</t>
  </si>
  <si>
    <r>
      <t xml:space="preserve">Принято и исполнено:
1459 запросов в законодательно установленные сроки,  в т.ч.:
- 867  запроса через СЭД «Деловая почта»),
- 414 запросов с использованием порталов госуслуг,                        
- 8  запросов через МФЦ - </t>
    </r>
    <r>
      <rPr>
        <b/>
        <sz val="9"/>
        <rFont val="Times New Roman"/>
        <family val="1"/>
      </rPr>
      <t xml:space="preserve">73% </t>
    </r>
    <r>
      <rPr>
        <sz val="9"/>
        <rFont val="Times New Roman"/>
        <family val="1"/>
      </rPr>
      <t>(показатель носит заявительный характер)</t>
    </r>
  </si>
  <si>
    <r>
      <t xml:space="preserve">Предоставлен доступ к архивным документам в читальном зале Управления по делам архивов  11 пользователям/12 посещений - </t>
    </r>
    <r>
      <rPr>
        <b/>
        <sz val="9"/>
        <rFont val="Times New Roman"/>
        <family val="1"/>
      </rPr>
      <t xml:space="preserve">100% </t>
    </r>
    <r>
      <rPr>
        <sz val="9"/>
        <rFont val="Times New Roman"/>
        <family val="1"/>
      </rPr>
      <t>(показатель носит заявительный характер)</t>
    </r>
  </si>
  <si>
    <r>
      <t xml:space="preserve">Проведено 60 мероприятий по вопросам оказания методической и практической помощи организациям ИК  Управления по делам архивов - </t>
    </r>
    <r>
      <rPr>
        <b/>
        <sz val="9"/>
        <rFont val="Times New Roman"/>
        <family val="1"/>
      </rPr>
      <t>222%</t>
    </r>
  </si>
  <si>
    <r>
      <t>Введено в базу данных «Архивный фонд» 37 организаций, 2673 заголовков дел и описей -</t>
    </r>
    <r>
      <rPr>
        <b/>
        <sz val="9"/>
        <rFont val="Times New Roman"/>
        <family val="1"/>
      </rPr>
      <t xml:space="preserve"> 100%</t>
    </r>
  </si>
  <si>
    <t>Достижение доли оцифрованных документов – 3,4 процента от общего  объема документов Архивного фонда Удмуртской Республики, хранящихся в Управлении по делам архивов</t>
  </si>
  <si>
    <r>
      <t xml:space="preserve">Оцифрованы документы на бумажной основе 108 ед.хр./7654 лист (Ф.377, Ф.373), 1 ед.хр./22 ед.уч - на фотодокументы (Ф.399, оп.6ф), на электронные документы 3 ед.хр./72 ед.уч. (Ф.444)  и на них создан фонд пользования - </t>
    </r>
    <r>
      <rPr>
        <b/>
        <sz val="9"/>
        <rFont val="Times New Roman"/>
        <family val="1"/>
      </rPr>
      <t>100%</t>
    </r>
  </si>
  <si>
    <r>
      <t>На 31.12.2021 архив обеспечивает временное хранение 23439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дел, отнесенных к собственности УР - </t>
    </r>
    <r>
      <rPr>
        <b/>
        <sz val="9"/>
        <rFont val="Times New Roman"/>
        <family val="1"/>
      </rPr>
      <t>108%</t>
    </r>
  </si>
  <si>
    <r>
      <t xml:space="preserve">Прринято на пстоянное хранение документы 9 орг. - 1064 дела - </t>
    </r>
    <r>
      <rPr>
        <b/>
        <sz val="9"/>
        <rFont val="Times New Roman"/>
        <family val="1"/>
      </rPr>
      <t>851%</t>
    </r>
  </si>
  <si>
    <r>
      <t xml:space="preserve">Проведено 4 информационных мероприятия на основе архивных документов, отнесенных к собственности УР ( выставки «Вставай, страна огромная…», «Становление и развитие органов власти и управления в городе Воткинске», "День архивиста", «Из истории местного самоуправления г.Воткинска») - </t>
    </r>
    <r>
      <rPr>
        <b/>
        <sz val="9"/>
        <rFont val="Times New Roman"/>
        <family val="1"/>
      </rPr>
      <t>100%</t>
    </r>
  </si>
  <si>
    <r>
      <t xml:space="preserve">К документам архива, отнесенным к собственности УР, обратилось 9 человек - 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 xml:space="preserve"> (показатель носит заявительный характер)</t>
    </r>
  </si>
  <si>
    <r>
      <t xml:space="preserve">Оказана методическая помощь 12 организациям, относящимся к собственности УР - </t>
    </r>
    <r>
      <rPr>
        <b/>
        <sz val="9"/>
        <rFont val="Times New Roman"/>
        <family val="1"/>
      </rPr>
      <t>100%</t>
    </r>
  </si>
  <si>
    <r>
      <t xml:space="preserve">Принято и исполнено запросов граждан и организаций  по архивным документам, отнесенным к  собственности Удмуртской Республики:
479  запросов в законодательно установленные сроки,  в т.ч.:
- 300 запросов через СЭД «Деловая почта»),
- 175 запросов с использованием порталов госуслуг,                        
- 4 запроса через МФЦ - </t>
    </r>
    <r>
      <rPr>
        <b/>
        <sz val="9"/>
        <rFont val="Times New Roman"/>
        <family val="1"/>
      </rPr>
      <t xml:space="preserve">80% </t>
    </r>
    <r>
      <rPr>
        <sz val="9"/>
        <rFont val="Times New Roman"/>
        <family val="1"/>
      </rPr>
      <t>(показатель носит заявительный характер)</t>
    </r>
  </si>
  <si>
    <t xml:space="preserve">Предоставление государственных услуг по государственной регистрации актов гражданского состояния на территории города Воткинска. Зарегистрировано 3397 актов. </t>
  </si>
  <si>
    <t>Направлено запросов по истребованию личных документов -21</t>
  </si>
  <si>
    <r>
      <t xml:space="preserve">Учет обеспечен. На начало отчетного периода: - 2351 бланков; дополнительно поступило 5540 бланков, израсходовано: </t>
    </r>
    <r>
      <rPr>
        <b/>
        <sz val="9"/>
        <rFont val="Times New Roman"/>
        <family val="1"/>
      </rPr>
      <t>5031</t>
    </r>
    <r>
      <rPr>
        <sz val="9"/>
        <rFont val="Times New Roman"/>
        <family val="1"/>
      </rPr>
      <t>.  Остаток - 2860.</t>
    </r>
  </si>
  <si>
    <t>Производится упорядочивание архивных документов. Описи дел утверждены ЭПМК по делам архивов по 2020 год (протокол № 10 от 29.10.2021 г.)</t>
  </si>
  <si>
    <t>Проведено 24 конкурсных процедур. Экономия средств составила 2116,5 тыс. руб.</t>
  </si>
  <si>
    <t> Приведение в соответствие заявленных в МП объемов бюджетного финансирования к объемам средств, утвержденных решением о бюджете МО «Город Воткинск»  на 2021 год.</t>
  </si>
  <si>
    <t>Внедрены 2 новые информационные системы: "ПОС - платформа обратой связи", ПГС - программа государственных сервисов".</t>
  </si>
  <si>
    <t>Достижение доли взаимодействия граждан и коммерческих организаций, осуществляемого в цифровом виде не ниже 40 процентов</t>
  </si>
  <si>
    <t>План на конец отчетного 2021  года</t>
  </si>
  <si>
    <t>Факт на начало отчетного периода (за 2020 год)</t>
  </si>
  <si>
    <t>На официальном сайте и социальных сетях размещена информация о 1452 событийных мероприятиях</t>
  </si>
  <si>
    <t>На официальном сайте опубликовано 252 правовых акта. Вышло 14 выпусков сборника "Муниципальные ведомости"</t>
  </si>
  <si>
    <t>Количество пользователей увеличилось на 15%</t>
  </si>
  <si>
    <t>Ситуация по COVID-19 стабилизировалась</t>
  </si>
  <si>
    <t>Закупки проведены на сумму 135,37 тыс. руб.</t>
  </si>
  <si>
    <t>128.1</t>
  </si>
  <si>
    <t>Отчет о реализации муниципальной программы</t>
  </si>
  <si>
    <t>«Организация муниципального управления»</t>
  </si>
  <si>
    <t>(наименование муниципальной программы)</t>
  </si>
  <si>
    <t>за 2021 год</t>
  </si>
  <si>
    <t>Форма1. Отчет об использовании бюджетных ассигнований бюджета муниципального образования на реализацию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</si>
  <si>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</si>
  <si>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</si>
  <si>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</si>
  <si>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</si>
  <si>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</si>
  <si>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И</t>
  </si>
  <si>
    <t>Рз</t>
  </si>
  <si>
    <t>Пр</t>
  </si>
  <si>
    <t>ЦС</t>
  </si>
  <si>
    <t>ВР</t>
  </si>
  <si>
    <t>план                               на 2021г.</t>
  </si>
  <si>
    <t>кассовое исполнение на конец отчетного периода</t>
  </si>
  <si>
    <t>к плану на отчетный период</t>
  </si>
  <si>
    <t>«Муниципальное управление»</t>
  </si>
  <si>
    <t>Всего</t>
  </si>
  <si>
    <t>«Организация муниципального управления »</t>
  </si>
  <si>
    <t>Создание условий для реализации  подпрграммы "Муниципальное управление"</t>
  </si>
  <si>
    <t>Обеспечение деятельности Главы муниципального образования "Город  Воткинск"</t>
  </si>
  <si>
    <t>0910760010</t>
  </si>
  <si>
    <t>Обеспечение деятельности муниципальных служащих и работников Администрации, не являющихся муниципальными служащими, а также иные выплаты персоналу, за исключением фонда оплаты труда</t>
  </si>
  <si>
    <t>0910760030</t>
  </si>
  <si>
    <t>Материально-техническое обеспечение деятельности Администрации города Воткинска</t>
  </si>
  <si>
    <t>13</t>
  </si>
  <si>
    <t>09107600160</t>
  </si>
  <si>
    <t>0910760170</t>
  </si>
  <si>
    <t>Осуществление органами местного самоумправления города Воткинска переданных отдельных полномочий</t>
  </si>
  <si>
    <t>Содержание на создание и организацию деятельности комиссий по делам несовершеннолетних и защите их прав</t>
  </si>
  <si>
    <t>0910804350</t>
  </si>
  <si>
    <t>Организация и осуществление деятельности опеке и попечительству в отношении несовершеннолетних</t>
  </si>
  <si>
    <t>0910804420</t>
  </si>
  <si>
    <t>0910800313</t>
  </si>
  <si>
    <t>Содержание на организацию социальной поддержки детей-сирот и детей, оставшихся без попечения родителей</t>
  </si>
  <si>
    <t>0910804410</t>
  </si>
  <si>
    <t>Содержание на организацию предоставления мер социальной поддержки многодетным семьям</t>
  </si>
  <si>
    <t>0910807560</t>
  </si>
  <si>
    <t>0910800311</t>
  </si>
  <si>
    <t>Обеспечение осуществления передаваемых полномочий в соответствиис Законом УР от 14 марта 2013г. №8-РЗ "Об обеспечении жилыми помещениями детей-сирот и детей,оставшихся без попечения родителей,а также лиц из числа детей -сирот и детей, оставшихся без попечения родителей"</t>
  </si>
  <si>
    <t>0910807860</t>
  </si>
  <si>
    <t>0910800314</t>
  </si>
  <si>
    <t xml:space="preserve">"Архивное дело" </t>
  </si>
  <si>
    <t>Фонд оплаты труда и страховые взносы</t>
  </si>
  <si>
    <t>0920504360</t>
  </si>
  <si>
    <t>Прочая закупка товаров, работ, услуг для государственных нужд</t>
  </si>
  <si>
    <t>Закупка энергетических ресурсов</t>
  </si>
  <si>
    <t>Содержание на осуществление отдельных государственных полномочий в области архивного дела за счет местного бюджета</t>
  </si>
  <si>
    <t>0920560030</t>
  </si>
  <si>
    <t>0920560039</t>
  </si>
  <si>
    <t xml:space="preserve">Государственная регистрация актов гражданского состояния" </t>
  </si>
  <si>
    <t>Расходы на выплаты персоналу государственных (муниципальных) органов</t>
  </si>
  <si>
    <t>0930359300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</si>
</sst>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#,##0.00\ _₽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3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14" fontId="16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2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14" fontId="20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justify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justify"/>
    </xf>
    <xf numFmtId="0" fontId="20" fillId="0" borderId="10" xfId="0" applyFont="1" applyBorder="1" applyAlignment="1">
      <alignment horizontal="justify"/>
    </xf>
    <xf numFmtId="178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justify"/>
    </xf>
    <xf numFmtId="178" fontId="19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/>
    </xf>
    <xf numFmtId="0" fontId="69" fillId="0" borderId="0" xfId="0" applyFont="1" applyAlignment="1">
      <alignment vertical="top" wrapText="1"/>
    </xf>
    <xf numFmtId="0" fontId="69" fillId="0" borderId="11" xfId="0" applyFont="1" applyBorder="1" applyAlignment="1">
      <alignment vertical="top" wrapText="1"/>
    </xf>
    <xf numFmtId="0" fontId="6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0" fillId="0" borderId="0" xfId="0" applyFont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69" fillId="0" borderId="12" xfId="0" applyFont="1" applyBorder="1" applyAlignment="1">
      <alignment vertical="top" wrapText="1"/>
    </xf>
    <xf numFmtId="0" fontId="69" fillId="0" borderId="13" xfId="0" applyFont="1" applyBorder="1" applyAlignment="1">
      <alignment vertical="top" wrapText="1"/>
    </xf>
    <xf numFmtId="0" fontId="72" fillId="0" borderId="10" xfId="0" applyFont="1" applyFill="1" applyBorder="1" applyAlignment="1">
      <alignment horizontal="left" vertical="top" wrapText="1"/>
    </xf>
    <xf numFmtId="0" fontId="70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0" fontId="7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69" fillId="0" borderId="11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3" fillId="0" borderId="14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wrapText="1"/>
    </xf>
    <xf numFmtId="178" fontId="2" fillId="0" borderId="14" xfId="0" applyNumberFormat="1" applyFont="1" applyBorder="1" applyAlignment="1">
      <alignment/>
    </xf>
    <xf numFmtId="0" fontId="2" fillId="34" borderId="10" xfId="0" applyFont="1" applyFill="1" applyBorder="1" applyAlignment="1">
      <alignment horizontal="left" wrapText="1" indent="3"/>
    </xf>
    <xf numFmtId="172" fontId="2" fillId="32" borderId="14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172" fontId="3" fillId="32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178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/>
    </xf>
    <xf numFmtId="178" fontId="2" fillId="32" borderId="10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0" fontId="14" fillId="0" borderId="15" xfId="0" applyFont="1" applyBorder="1" applyAlignment="1">
      <alignment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19" fillId="33" borderId="0" xfId="0" applyFont="1" applyFill="1" applyAlignment="1">
      <alignment wrapText="1"/>
    </xf>
    <xf numFmtId="0" fontId="19" fillId="33" borderId="10" xfId="0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178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left" vertical="top" wrapText="1"/>
    </xf>
    <xf numFmtId="0" fontId="27" fillId="0" borderId="0" xfId="42" applyFont="1" applyBorder="1" applyAlignment="1">
      <alignment horizontal="left" vertical="center"/>
    </xf>
    <xf numFmtId="0" fontId="11" fillId="0" borderId="0" xfId="42" applyFont="1" applyBorder="1" applyAlignment="1">
      <alignment horizontal="center" vertical="center"/>
    </xf>
    <xf numFmtId="0" fontId="11" fillId="33" borderId="0" xfId="42" applyFont="1" applyFill="1" applyBorder="1" applyAlignment="1">
      <alignment horizontal="center" vertical="center" wrapText="1"/>
    </xf>
    <xf numFmtId="0" fontId="11" fillId="33" borderId="0" xfId="42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 applyProtection="1">
      <alignment horizontal="center" vertical="center" wrapText="1"/>
      <protection hidden="1" locked="0"/>
    </xf>
    <xf numFmtId="2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8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 applyProtection="1">
      <alignment horizontal="center" vertical="center" wrapText="1"/>
      <protection hidden="1" locked="0"/>
    </xf>
    <xf numFmtId="2" fontId="1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8" fontId="1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1" xfId="0" applyFont="1" applyBorder="1" applyAlignment="1">
      <alignment horizontal="left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 horizontal="center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19" fillId="33" borderId="16" xfId="0" applyNumberFormat="1" applyFont="1" applyFill="1" applyBorder="1" applyAlignment="1">
      <alignment horizontal="center" vertical="center" wrapText="1"/>
    </xf>
    <xf numFmtId="2" fontId="19" fillId="33" borderId="13" xfId="0" applyNumberFormat="1" applyFont="1" applyFill="1" applyBorder="1" applyAlignment="1">
      <alignment horizontal="center" vertical="center" wrapText="1"/>
    </xf>
    <xf numFmtId="178" fontId="19" fillId="33" borderId="13" xfId="0" applyNumberFormat="1" applyFont="1" applyFill="1" applyBorder="1" applyAlignment="1">
      <alignment horizontal="center" vertical="center" wrapText="1"/>
    </xf>
    <xf numFmtId="178" fontId="19" fillId="33" borderId="16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69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2" fontId="19" fillId="0" borderId="11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 horizontal="center" vertical="center" wrapText="1"/>
    </xf>
    <xf numFmtId="2" fontId="19" fillId="33" borderId="13" xfId="0" applyNumberFormat="1" applyFont="1" applyFill="1" applyBorder="1" applyAlignment="1">
      <alignment horizontal="center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178" fontId="19" fillId="33" borderId="13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178" fontId="19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1" fillId="0" borderId="0" xfId="42" applyFont="1" applyBorder="1" applyAlignment="1">
      <alignment horizontal="center" vertical="center"/>
    </xf>
    <xf numFmtId="0" fontId="11" fillId="0" borderId="15" xfId="42" applyFont="1" applyBorder="1" applyAlignment="1">
      <alignment horizontal="center" vertical="center" wrapText="1"/>
    </xf>
    <xf numFmtId="0" fontId="12" fillId="0" borderId="0" xfId="42" applyFont="1" applyBorder="1" applyAlignment="1">
      <alignment horizontal="center" vertical="top"/>
    </xf>
    <xf numFmtId="0" fontId="27" fillId="0" borderId="0" xfId="42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justify" wrapText="1"/>
    </xf>
    <xf numFmtId="0" fontId="7" fillId="0" borderId="17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1" sqref="A11:Q11"/>
    </sheetView>
  </sheetViews>
  <sheetFormatPr defaultColWidth="9.140625" defaultRowHeight="15"/>
  <cols>
    <col min="1" max="5" width="3.28125" style="14" customWidth="1"/>
    <col min="6" max="6" width="27.8515625" style="14" customWidth="1"/>
    <col min="7" max="7" width="16.8515625" style="14" customWidth="1"/>
    <col min="8" max="8" width="5.421875" style="14" customWidth="1"/>
    <col min="9" max="10" width="4.00390625" style="14" customWidth="1"/>
    <col min="11" max="11" width="10.140625" style="14" customWidth="1"/>
    <col min="12" max="12" width="4.57421875" style="14" customWidth="1"/>
    <col min="13" max="13" width="8.7109375" style="14" customWidth="1"/>
    <col min="14" max="15" width="10.57421875" style="14" customWidth="1"/>
    <col min="16" max="17" width="8.8515625" style="14" customWidth="1"/>
    <col min="18" max="16384" width="9.140625" style="14" customWidth="1"/>
  </cols>
  <sheetData>
    <row r="1" spans="1:17" s="13" customFormat="1" ht="13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35" t="s">
        <v>17</v>
      </c>
      <c r="O1" s="235"/>
      <c r="P1" s="235"/>
      <c r="Q1" s="235"/>
    </row>
    <row r="2" spans="1:17" s="13" customFormat="1" ht="3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36" t="s">
        <v>23</v>
      </c>
      <c r="O2" s="236"/>
      <c r="P2" s="236"/>
      <c r="Q2" s="236"/>
    </row>
    <row r="3" spans="1:17" s="13" customFormat="1" ht="29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37" t="s">
        <v>38</v>
      </c>
      <c r="O3" s="237"/>
      <c r="P3" s="237"/>
      <c r="Q3" s="237"/>
    </row>
    <row r="4" spans="1:17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38" t="s">
        <v>24</v>
      </c>
      <c r="O4" s="238"/>
      <c r="P4" s="238"/>
      <c r="Q4" s="238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40" t="s">
        <v>39</v>
      </c>
      <c r="O5" s="240"/>
      <c r="P5" s="240"/>
      <c r="Q5" s="240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42" t="s">
        <v>25</v>
      </c>
      <c r="O6" s="242"/>
      <c r="P6" s="242"/>
      <c r="Q6" s="242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41" t="s">
        <v>26</v>
      </c>
      <c r="O7" s="241"/>
      <c r="P7" s="241"/>
      <c r="Q7" s="241"/>
    </row>
    <row r="8" spans="1:1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42" t="s">
        <v>27</v>
      </c>
      <c r="O8" s="242"/>
      <c r="P8" s="242"/>
      <c r="Q8" s="242"/>
    </row>
    <row r="9" spans="1:17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4"/>
      <c r="Q9" s="4"/>
    </row>
    <row r="10" spans="1:17" s="13" customFormat="1" ht="17.25" customHeight="1">
      <c r="A10" s="239" t="s">
        <v>80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</row>
    <row r="11" spans="1:17" s="13" customFormat="1" ht="17.25" customHeight="1">
      <c r="A11" s="239" t="s">
        <v>271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7" s="13" customFormat="1" ht="17.25" customHeight="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3" customFormat="1" ht="17.25" customHeight="1">
      <c r="A13" s="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</sheetData>
  <sheetProtection/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view="pageLayout" zoomScale="80" zoomScaleSheetLayoutView="25" zoomScalePageLayoutView="80" workbookViewId="0" topLeftCell="A4">
      <selection activeCell="O8" sqref="O8"/>
    </sheetView>
  </sheetViews>
  <sheetFormatPr defaultColWidth="9.140625" defaultRowHeight="15"/>
  <cols>
    <col min="1" max="1" width="3.140625" style="0" customWidth="1"/>
    <col min="2" max="3" width="3.00390625" style="0" customWidth="1"/>
    <col min="4" max="4" width="3.140625" style="0" customWidth="1"/>
    <col min="5" max="5" width="3.28125" style="0" customWidth="1"/>
    <col min="6" max="6" width="15.140625" style="0" customWidth="1"/>
    <col min="7" max="7" width="16.421875" style="0" customWidth="1"/>
    <col min="8" max="8" width="9.28125" style="0" bestFit="1" customWidth="1"/>
    <col min="12" max="12" width="9.28125" style="0" bestFit="1" customWidth="1"/>
    <col min="13" max="14" width="11.00390625" style="0" bestFit="1" customWidth="1"/>
    <col min="15" max="15" width="9.28125" style="0" customWidth="1"/>
  </cols>
  <sheetData>
    <row r="1" spans="1:15" ht="15.75">
      <c r="A1" s="191"/>
      <c r="B1" s="285" t="s">
        <v>319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191"/>
    </row>
    <row r="2" spans="1:15" ht="15.75">
      <c r="A2" s="191"/>
      <c r="B2" s="192"/>
      <c r="C2" s="192"/>
      <c r="D2" s="192"/>
      <c r="E2" s="192"/>
      <c r="F2" s="286" t="s">
        <v>320</v>
      </c>
      <c r="G2" s="286"/>
      <c r="H2" s="286"/>
      <c r="I2" s="286"/>
      <c r="J2" s="286"/>
      <c r="K2" s="286"/>
      <c r="L2" s="286"/>
      <c r="M2" s="286"/>
      <c r="N2" s="193"/>
      <c r="O2" s="191"/>
    </row>
    <row r="3" spans="1:15" ht="15.75">
      <c r="A3" s="191"/>
      <c r="B3" s="192"/>
      <c r="C3" s="192"/>
      <c r="D3" s="192"/>
      <c r="E3" s="192"/>
      <c r="F3" s="287" t="s">
        <v>321</v>
      </c>
      <c r="G3" s="287"/>
      <c r="H3" s="287"/>
      <c r="I3" s="287"/>
      <c r="J3" s="287"/>
      <c r="K3" s="287"/>
      <c r="L3" s="287"/>
      <c r="M3" s="287"/>
      <c r="N3" s="194"/>
      <c r="O3" s="191"/>
    </row>
    <row r="4" spans="1:15" ht="15.75">
      <c r="A4" s="191"/>
      <c r="B4" s="192"/>
      <c r="C4" s="192"/>
      <c r="D4" s="192"/>
      <c r="E4" s="192"/>
      <c r="F4" s="192"/>
      <c r="G4" s="288" t="s">
        <v>322</v>
      </c>
      <c r="H4" s="285"/>
      <c r="I4" s="285"/>
      <c r="J4" s="285"/>
      <c r="K4" s="285"/>
      <c r="L4" s="285"/>
      <c r="M4" s="192"/>
      <c r="N4" s="194"/>
      <c r="O4" s="191"/>
    </row>
    <row r="5" spans="1:15" ht="15.75">
      <c r="A5" s="286" t="s">
        <v>323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</row>
    <row r="6" spans="1:15" ht="22.5">
      <c r="A6" s="289" t="s">
        <v>7</v>
      </c>
      <c r="B6" s="289"/>
      <c r="C6" s="289"/>
      <c r="D6" s="289"/>
      <c r="E6" s="289"/>
      <c r="F6" s="289" t="s">
        <v>324</v>
      </c>
      <c r="G6" s="289" t="s">
        <v>325</v>
      </c>
      <c r="H6" s="289" t="s">
        <v>326</v>
      </c>
      <c r="I6" s="289"/>
      <c r="J6" s="289"/>
      <c r="K6" s="289"/>
      <c r="L6" s="289"/>
      <c r="M6" s="290" t="s">
        <v>327</v>
      </c>
      <c r="N6" s="291"/>
      <c r="O6" s="7" t="s">
        <v>328</v>
      </c>
    </row>
    <row r="7" spans="1:15" ht="56.25">
      <c r="A7" s="195" t="s">
        <v>9</v>
      </c>
      <c r="B7" s="195" t="s">
        <v>8</v>
      </c>
      <c r="C7" s="80" t="s">
        <v>101</v>
      </c>
      <c r="D7" s="80" t="s">
        <v>102</v>
      </c>
      <c r="E7" s="80" t="s">
        <v>329</v>
      </c>
      <c r="F7" s="289"/>
      <c r="G7" s="289"/>
      <c r="H7" s="80" t="s">
        <v>15</v>
      </c>
      <c r="I7" s="80" t="s">
        <v>330</v>
      </c>
      <c r="J7" s="80" t="s">
        <v>331</v>
      </c>
      <c r="K7" s="80" t="s">
        <v>332</v>
      </c>
      <c r="L7" s="80" t="s">
        <v>333</v>
      </c>
      <c r="M7" s="80" t="s">
        <v>334</v>
      </c>
      <c r="N7" s="196" t="s">
        <v>335</v>
      </c>
      <c r="O7" s="80" t="s">
        <v>336</v>
      </c>
    </row>
    <row r="8" spans="1:15" ht="15">
      <c r="A8" s="259" t="s">
        <v>41</v>
      </c>
      <c r="B8" s="260">
        <v>0</v>
      </c>
      <c r="C8" s="260"/>
      <c r="D8" s="260"/>
      <c r="E8" s="260"/>
      <c r="F8" s="261" t="s">
        <v>337</v>
      </c>
      <c r="G8" s="199" t="s">
        <v>338</v>
      </c>
      <c r="H8" s="198"/>
      <c r="I8" s="198"/>
      <c r="J8" s="198"/>
      <c r="K8" s="198"/>
      <c r="L8" s="198"/>
      <c r="M8" s="200">
        <f>M10+M60+M77</f>
        <v>55109.98999999999</v>
      </c>
      <c r="N8" s="201">
        <f>N10+N60+N77</f>
        <v>54766.729999999996</v>
      </c>
      <c r="O8" s="202">
        <f aca="true" t="shared" si="0" ref="O8:O16">N8/M8*100</f>
        <v>99.37713652279741</v>
      </c>
    </row>
    <row r="9" spans="1:15" ht="21">
      <c r="A9" s="259"/>
      <c r="B9" s="260"/>
      <c r="C9" s="260"/>
      <c r="D9" s="260"/>
      <c r="E9" s="260"/>
      <c r="F9" s="261"/>
      <c r="G9" s="199" t="s">
        <v>256</v>
      </c>
      <c r="H9" s="198">
        <v>933</v>
      </c>
      <c r="I9" s="198"/>
      <c r="J9" s="198"/>
      <c r="K9" s="198"/>
      <c r="L9" s="198"/>
      <c r="M9" s="200">
        <f>M11+M61+M80</f>
        <v>55109.98999999999</v>
      </c>
      <c r="N9" s="201">
        <f>N11+N61+N80</f>
        <v>54766.729999999996</v>
      </c>
      <c r="O9" s="202">
        <f t="shared" si="0"/>
        <v>99.37713652279741</v>
      </c>
    </row>
    <row r="10" spans="1:15" ht="15">
      <c r="A10" s="259" t="s">
        <v>41</v>
      </c>
      <c r="B10" s="260">
        <v>1</v>
      </c>
      <c r="C10" s="260"/>
      <c r="D10" s="260"/>
      <c r="E10" s="260"/>
      <c r="F10" s="261" t="s">
        <v>339</v>
      </c>
      <c r="G10" s="199" t="s">
        <v>338</v>
      </c>
      <c r="H10" s="198"/>
      <c r="I10" s="198"/>
      <c r="J10" s="198"/>
      <c r="K10" s="198"/>
      <c r="L10" s="198"/>
      <c r="M10" s="200">
        <f>M12+M29</f>
        <v>46879.55999999999</v>
      </c>
      <c r="N10" s="201">
        <f>N12+N29</f>
        <v>46536.299999999996</v>
      </c>
      <c r="O10" s="202">
        <f t="shared" si="0"/>
        <v>99.26778323004739</v>
      </c>
    </row>
    <row r="11" spans="1:15" ht="21">
      <c r="A11" s="259"/>
      <c r="B11" s="260"/>
      <c r="C11" s="260"/>
      <c r="D11" s="260"/>
      <c r="E11" s="260"/>
      <c r="F11" s="261"/>
      <c r="G11" s="199" t="s">
        <v>256</v>
      </c>
      <c r="H11" s="198">
        <v>933</v>
      </c>
      <c r="I11" s="198"/>
      <c r="J11" s="198"/>
      <c r="K11" s="198"/>
      <c r="L11" s="198"/>
      <c r="M11" s="200">
        <f>M13+M30</f>
        <v>46879.55999999999</v>
      </c>
      <c r="N11" s="201">
        <f>N13+N30</f>
        <v>46536.299999999996</v>
      </c>
      <c r="O11" s="202">
        <f t="shared" si="0"/>
        <v>99.26778323004739</v>
      </c>
    </row>
    <row r="12" spans="1:15" ht="15">
      <c r="A12" s="259" t="s">
        <v>41</v>
      </c>
      <c r="B12" s="260">
        <v>1</v>
      </c>
      <c r="C12" s="259" t="s">
        <v>171</v>
      </c>
      <c r="D12" s="260"/>
      <c r="E12" s="260"/>
      <c r="F12" s="261" t="s">
        <v>340</v>
      </c>
      <c r="G12" s="199" t="s">
        <v>338</v>
      </c>
      <c r="H12" s="198">
        <v>933</v>
      </c>
      <c r="I12" s="198"/>
      <c r="J12" s="197"/>
      <c r="K12" s="197"/>
      <c r="L12" s="198"/>
      <c r="M12" s="200">
        <f>M13</f>
        <v>39837.84999999999</v>
      </c>
      <c r="N12" s="201">
        <f>N13</f>
        <v>39826.399999999994</v>
      </c>
      <c r="O12" s="202">
        <f t="shared" si="0"/>
        <v>99.9712584891002</v>
      </c>
    </row>
    <row r="13" spans="1:15" ht="21">
      <c r="A13" s="259"/>
      <c r="B13" s="260"/>
      <c r="C13" s="259"/>
      <c r="D13" s="260"/>
      <c r="E13" s="260"/>
      <c r="F13" s="261"/>
      <c r="G13" s="199" t="s">
        <v>256</v>
      </c>
      <c r="H13" s="198">
        <v>933</v>
      </c>
      <c r="I13" s="198"/>
      <c r="J13" s="197"/>
      <c r="K13" s="197"/>
      <c r="L13" s="198"/>
      <c r="M13" s="203">
        <f>M14+M15+M16+M18+M19+M20+M21+M22+M23+M24+M25+M26+M27+M28</f>
        <v>39837.84999999999</v>
      </c>
      <c r="N13" s="204">
        <f>N14+N15+N16+N18+N19+N20+N21+N22+N23+N24+N25+N26+N27+N28</f>
        <v>39826.399999999994</v>
      </c>
      <c r="O13" s="205">
        <f t="shared" si="0"/>
        <v>99.9712584891002</v>
      </c>
    </row>
    <row r="14" spans="1:15" ht="15">
      <c r="A14" s="277" t="s">
        <v>41</v>
      </c>
      <c r="B14" s="258">
        <v>1</v>
      </c>
      <c r="C14" s="277" t="s">
        <v>171</v>
      </c>
      <c r="D14" s="258">
        <v>1</v>
      </c>
      <c r="E14" s="258"/>
      <c r="F14" s="284" t="s">
        <v>341</v>
      </c>
      <c r="G14" s="281" t="s">
        <v>256</v>
      </c>
      <c r="H14" s="251">
        <v>933</v>
      </c>
      <c r="I14" s="249" t="s">
        <v>110</v>
      </c>
      <c r="J14" s="249" t="s">
        <v>121</v>
      </c>
      <c r="K14" s="249" t="s">
        <v>342</v>
      </c>
      <c r="L14" s="43">
        <v>121</v>
      </c>
      <c r="M14" s="209">
        <v>2669.12</v>
      </c>
      <c r="N14" s="186">
        <v>2669.12</v>
      </c>
      <c r="O14" s="187">
        <f t="shared" si="0"/>
        <v>100</v>
      </c>
    </row>
    <row r="15" spans="1:15" ht="15">
      <c r="A15" s="277"/>
      <c r="B15" s="258"/>
      <c r="C15" s="277"/>
      <c r="D15" s="258"/>
      <c r="E15" s="258"/>
      <c r="F15" s="284"/>
      <c r="G15" s="282"/>
      <c r="H15" s="283"/>
      <c r="I15" s="250"/>
      <c r="J15" s="250"/>
      <c r="K15" s="250"/>
      <c r="L15" s="43">
        <v>129</v>
      </c>
      <c r="M15" s="211">
        <v>662.91</v>
      </c>
      <c r="N15" s="212">
        <v>662.91</v>
      </c>
      <c r="O15" s="213">
        <f t="shared" si="0"/>
        <v>100</v>
      </c>
    </row>
    <row r="16" spans="1:15" ht="15">
      <c r="A16" s="249" t="s">
        <v>41</v>
      </c>
      <c r="B16" s="251">
        <v>1</v>
      </c>
      <c r="C16" s="249" t="s">
        <v>171</v>
      </c>
      <c r="D16" s="251">
        <v>2</v>
      </c>
      <c r="E16" s="251"/>
      <c r="F16" s="253" t="s">
        <v>343</v>
      </c>
      <c r="G16" s="253" t="s">
        <v>256</v>
      </c>
      <c r="H16" s="251">
        <v>933</v>
      </c>
      <c r="I16" s="249" t="s">
        <v>110</v>
      </c>
      <c r="J16" s="249" t="s">
        <v>144</v>
      </c>
      <c r="K16" s="249" t="s">
        <v>344</v>
      </c>
      <c r="L16" s="258">
        <v>121</v>
      </c>
      <c r="M16" s="243">
        <v>23570.77</v>
      </c>
      <c r="N16" s="245">
        <v>23570.77</v>
      </c>
      <c r="O16" s="247">
        <f t="shared" si="0"/>
        <v>100</v>
      </c>
    </row>
    <row r="17" spans="1:15" ht="15">
      <c r="A17" s="257"/>
      <c r="B17" s="256"/>
      <c r="C17" s="257"/>
      <c r="D17" s="256"/>
      <c r="E17" s="256"/>
      <c r="F17" s="255"/>
      <c r="G17" s="255"/>
      <c r="H17" s="256"/>
      <c r="I17" s="257"/>
      <c r="J17" s="257"/>
      <c r="K17" s="272"/>
      <c r="L17" s="258"/>
      <c r="M17" s="244"/>
      <c r="N17" s="246"/>
      <c r="O17" s="248"/>
    </row>
    <row r="18" spans="1:15" ht="22.5">
      <c r="A18" s="257"/>
      <c r="B18" s="256"/>
      <c r="C18" s="257"/>
      <c r="D18" s="256"/>
      <c r="E18" s="256"/>
      <c r="F18" s="255"/>
      <c r="G18" s="255"/>
      <c r="H18" s="256"/>
      <c r="I18" s="257"/>
      <c r="J18" s="257"/>
      <c r="K18" s="216" t="s">
        <v>344</v>
      </c>
      <c r="L18" s="43">
        <v>129</v>
      </c>
      <c r="M18" s="209">
        <v>7074.29</v>
      </c>
      <c r="N18" s="186">
        <v>7065.88</v>
      </c>
      <c r="O18" s="187">
        <f aca="true" t="shared" si="1" ref="O18:O23">N18/M18*100</f>
        <v>99.88111881192317</v>
      </c>
    </row>
    <row r="19" spans="1:15" ht="22.5">
      <c r="A19" s="250"/>
      <c r="B19" s="252"/>
      <c r="C19" s="250"/>
      <c r="D19" s="252"/>
      <c r="E19" s="252"/>
      <c r="F19" s="254"/>
      <c r="G19" s="254"/>
      <c r="H19" s="252"/>
      <c r="I19" s="250"/>
      <c r="J19" s="250"/>
      <c r="K19" s="210" t="s">
        <v>344</v>
      </c>
      <c r="L19" s="220">
        <v>122</v>
      </c>
      <c r="M19" s="209">
        <v>33.59</v>
      </c>
      <c r="N19" s="186">
        <v>33.59</v>
      </c>
      <c r="O19" s="187">
        <f t="shared" si="1"/>
        <v>100</v>
      </c>
    </row>
    <row r="20" spans="1:15" ht="22.5">
      <c r="A20" s="249" t="s">
        <v>41</v>
      </c>
      <c r="B20" s="251">
        <v>1</v>
      </c>
      <c r="C20" s="249" t="s">
        <v>171</v>
      </c>
      <c r="D20" s="251">
        <v>3</v>
      </c>
      <c r="E20" s="251"/>
      <c r="F20" s="253" t="s">
        <v>345</v>
      </c>
      <c r="G20" s="253" t="s">
        <v>256</v>
      </c>
      <c r="H20" s="251">
        <v>933</v>
      </c>
      <c r="I20" s="249" t="s">
        <v>110</v>
      </c>
      <c r="J20" s="249" t="s">
        <v>144</v>
      </c>
      <c r="K20" s="216" t="s">
        <v>344</v>
      </c>
      <c r="L20" s="217">
        <v>244</v>
      </c>
      <c r="M20" s="215">
        <v>3416.2</v>
      </c>
      <c r="N20" s="221">
        <v>3413.16</v>
      </c>
      <c r="O20" s="222">
        <f t="shared" si="1"/>
        <v>99.91101223581758</v>
      </c>
    </row>
    <row r="21" spans="1:15" ht="22.5">
      <c r="A21" s="272"/>
      <c r="B21" s="272"/>
      <c r="C21" s="272"/>
      <c r="D21" s="272"/>
      <c r="E21" s="272"/>
      <c r="F21" s="279"/>
      <c r="G21" s="279"/>
      <c r="H21" s="272"/>
      <c r="I21" s="272"/>
      <c r="J21" s="272"/>
      <c r="K21" s="216" t="s">
        <v>344</v>
      </c>
      <c r="L21" s="217">
        <v>247</v>
      </c>
      <c r="M21" s="215">
        <v>1694.25</v>
      </c>
      <c r="N21" s="221">
        <v>1694.25</v>
      </c>
      <c r="O21" s="222">
        <f t="shared" si="1"/>
        <v>100</v>
      </c>
    </row>
    <row r="22" spans="1:15" ht="22.5">
      <c r="A22" s="272"/>
      <c r="B22" s="272"/>
      <c r="C22" s="272"/>
      <c r="D22" s="272"/>
      <c r="E22" s="272"/>
      <c r="F22" s="279"/>
      <c r="G22" s="279"/>
      <c r="H22" s="272"/>
      <c r="I22" s="272"/>
      <c r="J22" s="272"/>
      <c r="K22" s="216" t="s">
        <v>344</v>
      </c>
      <c r="L22" s="217">
        <v>321</v>
      </c>
      <c r="M22" s="215">
        <v>306.11</v>
      </c>
      <c r="N22" s="221">
        <v>306.11</v>
      </c>
      <c r="O22" s="222">
        <f t="shared" si="1"/>
        <v>100</v>
      </c>
    </row>
    <row r="23" spans="1:15" ht="22.5">
      <c r="A23" s="272"/>
      <c r="B23" s="272"/>
      <c r="C23" s="272"/>
      <c r="D23" s="272"/>
      <c r="E23" s="272"/>
      <c r="F23" s="279"/>
      <c r="G23" s="279"/>
      <c r="H23" s="272"/>
      <c r="I23" s="272"/>
      <c r="J23" s="272"/>
      <c r="K23" s="208" t="s">
        <v>344</v>
      </c>
      <c r="L23" s="207">
        <v>852</v>
      </c>
      <c r="M23" s="215">
        <v>30</v>
      </c>
      <c r="N23" s="221">
        <v>30</v>
      </c>
      <c r="O23" s="222">
        <f t="shared" si="1"/>
        <v>100</v>
      </c>
    </row>
    <row r="24" spans="1:15" ht="22.5">
      <c r="A24" s="272"/>
      <c r="B24" s="272"/>
      <c r="C24" s="272"/>
      <c r="D24" s="272"/>
      <c r="E24" s="272"/>
      <c r="F24" s="279"/>
      <c r="G24" s="279"/>
      <c r="H24" s="272"/>
      <c r="I24" s="272"/>
      <c r="J24" s="272"/>
      <c r="K24" s="216" t="s">
        <v>344</v>
      </c>
      <c r="L24" s="217">
        <v>853</v>
      </c>
      <c r="M24" s="223">
        <v>0</v>
      </c>
      <c r="N24" s="224">
        <v>0</v>
      </c>
      <c r="O24" s="222">
        <v>0</v>
      </c>
    </row>
    <row r="25" spans="1:15" ht="22.5">
      <c r="A25" s="272"/>
      <c r="B25" s="272"/>
      <c r="C25" s="272"/>
      <c r="D25" s="272"/>
      <c r="E25" s="272"/>
      <c r="F25" s="279"/>
      <c r="G25" s="279"/>
      <c r="H25" s="272"/>
      <c r="I25" s="272"/>
      <c r="J25" s="272"/>
      <c r="K25" s="216" t="s">
        <v>344</v>
      </c>
      <c r="L25" s="217">
        <v>851</v>
      </c>
      <c r="M25" s="223">
        <v>137</v>
      </c>
      <c r="N25" s="224">
        <v>137</v>
      </c>
      <c r="O25" s="222">
        <f>N25/M25*100</f>
        <v>100</v>
      </c>
    </row>
    <row r="26" spans="1:15" ht="22.5">
      <c r="A26" s="272"/>
      <c r="B26" s="272"/>
      <c r="C26" s="272"/>
      <c r="D26" s="272"/>
      <c r="E26" s="272"/>
      <c r="F26" s="279"/>
      <c r="G26" s="279"/>
      <c r="H26" s="272">
        <v>933</v>
      </c>
      <c r="I26" s="257" t="s">
        <v>110</v>
      </c>
      <c r="J26" s="257" t="s">
        <v>346</v>
      </c>
      <c r="K26" s="216" t="s">
        <v>347</v>
      </c>
      <c r="L26" s="217">
        <v>244</v>
      </c>
      <c r="M26" s="223">
        <v>103.61</v>
      </c>
      <c r="N26" s="224">
        <v>103.61</v>
      </c>
      <c r="O26" s="222">
        <f>N26/M26*100</f>
        <v>100</v>
      </c>
    </row>
    <row r="27" spans="1:15" ht="22.5">
      <c r="A27" s="272"/>
      <c r="B27" s="272"/>
      <c r="C27" s="272"/>
      <c r="D27" s="272"/>
      <c r="E27" s="272"/>
      <c r="F27" s="279"/>
      <c r="G27" s="279"/>
      <c r="H27" s="272"/>
      <c r="I27" s="257"/>
      <c r="J27" s="257"/>
      <c r="K27" s="216" t="s">
        <v>348</v>
      </c>
      <c r="L27" s="217">
        <v>244</v>
      </c>
      <c r="M27" s="223">
        <v>140</v>
      </c>
      <c r="N27" s="224">
        <v>140</v>
      </c>
      <c r="O27" s="222">
        <f>N27/M27*100</f>
        <v>100</v>
      </c>
    </row>
    <row r="28" spans="1:15" ht="22.5">
      <c r="A28" s="271"/>
      <c r="B28" s="271"/>
      <c r="C28" s="271"/>
      <c r="D28" s="271"/>
      <c r="E28" s="271"/>
      <c r="F28" s="280"/>
      <c r="G28" s="280"/>
      <c r="H28" s="271"/>
      <c r="I28" s="250"/>
      <c r="J28" s="250"/>
      <c r="K28" s="210" t="s">
        <v>348</v>
      </c>
      <c r="L28" s="220">
        <v>321</v>
      </c>
      <c r="M28" s="219">
        <v>0</v>
      </c>
      <c r="N28" s="225">
        <v>0</v>
      </c>
      <c r="O28" s="222">
        <v>0</v>
      </c>
    </row>
    <row r="29" spans="1:15" ht="15">
      <c r="A29" s="259" t="s">
        <v>41</v>
      </c>
      <c r="B29" s="260">
        <v>1</v>
      </c>
      <c r="C29" s="259" t="s">
        <v>178</v>
      </c>
      <c r="D29" s="260"/>
      <c r="E29" s="260"/>
      <c r="F29" s="261" t="s">
        <v>349</v>
      </c>
      <c r="G29" s="199" t="s">
        <v>338</v>
      </c>
      <c r="H29" s="198">
        <v>933</v>
      </c>
      <c r="I29" s="198"/>
      <c r="J29" s="197"/>
      <c r="K29" s="197"/>
      <c r="L29" s="198"/>
      <c r="M29" s="200">
        <f>M30</f>
        <v>7041.710000000001</v>
      </c>
      <c r="N29" s="201">
        <f>N30</f>
        <v>6709.900000000001</v>
      </c>
      <c r="O29" s="202">
        <f>N29/M29*100</f>
        <v>95.28793432277102</v>
      </c>
    </row>
    <row r="30" spans="1:15" ht="21">
      <c r="A30" s="259"/>
      <c r="B30" s="260"/>
      <c r="C30" s="259"/>
      <c r="D30" s="260"/>
      <c r="E30" s="260"/>
      <c r="F30" s="261"/>
      <c r="G30" s="199" t="s">
        <v>256</v>
      </c>
      <c r="H30" s="198">
        <v>933</v>
      </c>
      <c r="I30" s="198"/>
      <c r="J30" s="197"/>
      <c r="K30" s="197"/>
      <c r="L30" s="198"/>
      <c r="M30" s="203">
        <f>M31+M33+M34+M35+M37+M38+M39+M40+M41+M42+M43+M44+M45+M46+M47+M48+M49+M50+M51+M52+M53+M54+M56+M58+M59</f>
        <v>7041.710000000001</v>
      </c>
      <c r="N30" s="204">
        <f>N31+N33+N34+N35+N37+N38+N39+N40+N41+N42+N43+N44+N45+N46+N47+N48+N49+N50+N51+N52+N53+N54+N56+N58+N59</f>
        <v>6709.900000000001</v>
      </c>
      <c r="O30" s="205">
        <f>N30/M30*100</f>
        <v>95.28793432277102</v>
      </c>
    </row>
    <row r="31" spans="1:15" ht="15">
      <c r="A31" s="249" t="s">
        <v>41</v>
      </c>
      <c r="B31" s="251">
        <v>1</v>
      </c>
      <c r="C31" s="249" t="s">
        <v>178</v>
      </c>
      <c r="D31" s="251">
        <v>1</v>
      </c>
      <c r="E31" s="251"/>
      <c r="F31" s="253" t="s">
        <v>350</v>
      </c>
      <c r="G31" s="253" t="s">
        <v>256</v>
      </c>
      <c r="H31" s="251">
        <v>933</v>
      </c>
      <c r="I31" s="249" t="s">
        <v>110</v>
      </c>
      <c r="J31" s="249" t="s">
        <v>144</v>
      </c>
      <c r="K31" s="249" t="s">
        <v>351</v>
      </c>
      <c r="L31" s="258">
        <v>121</v>
      </c>
      <c r="M31" s="243">
        <v>708.38</v>
      </c>
      <c r="N31" s="245">
        <v>708.38</v>
      </c>
      <c r="O31" s="247">
        <f>N31/M31*100</f>
        <v>100</v>
      </c>
    </row>
    <row r="32" spans="1:15" ht="15">
      <c r="A32" s="257"/>
      <c r="B32" s="256"/>
      <c r="C32" s="257"/>
      <c r="D32" s="256"/>
      <c r="E32" s="256"/>
      <c r="F32" s="255"/>
      <c r="G32" s="255"/>
      <c r="H32" s="256"/>
      <c r="I32" s="257"/>
      <c r="J32" s="257"/>
      <c r="K32" s="257"/>
      <c r="L32" s="258"/>
      <c r="M32" s="244"/>
      <c r="N32" s="246"/>
      <c r="O32" s="248"/>
    </row>
    <row r="33" spans="1:15" ht="15">
      <c r="A33" s="257"/>
      <c r="B33" s="256"/>
      <c r="C33" s="257"/>
      <c r="D33" s="256"/>
      <c r="E33" s="256"/>
      <c r="F33" s="255"/>
      <c r="G33" s="255"/>
      <c r="H33" s="256"/>
      <c r="I33" s="257"/>
      <c r="J33" s="257"/>
      <c r="K33" s="257"/>
      <c r="L33" s="43">
        <v>129</v>
      </c>
      <c r="M33" s="209">
        <v>207.57</v>
      </c>
      <c r="N33" s="186">
        <v>207.57</v>
      </c>
      <c r="O33" s="187">
        <f>N33/M33*100</f>
        <v>100</v>
      </c>
    </row>
    <row r="34" spans="1:15" ht="15">
      <c r="A34" s="250"/>
      <c r="B34" s="252"/>
      <c r="C34" s="250"/>
      <c r="D34" s="252"/>
      <c r="E34" s="252"/>
      <c r="F34" s="254"/>
      <c r="G34" s="254"/>
      <c r="H34" s="252"/>
      <c r="I34" s="250"/>
      <c r="J34" s="250"/>
      <c r="K34" s="250"/>
      <c r="L34" s="220">
        <v>244</v>
      </c>
      <c r="M34" s="209">
        <v>139.55</v>
      </c>
      <c r="N34" s="186">
        <v>139.55</v>
      </c>
      <c r="O34" s="187">
        <f>N34/M34*100</f>
        <v>100</v>
      </c>
    </row>
    <row r="35" spans="1:15" ht="15">
      <c r="A35" s="249" t="s">
        <v>41</v>
      </c>
      <c r="B35" s="251">
        <v>1</v>
      </c>
      <c r="C35" s="249" t="s">
        <v>178</v>
      </c>
      <c r="D35" s="251">
        <v>2</v>
      </c>
      <c r="E35" s="251"/>
      <c r="F35" s="253" t="s">
        <v>352</v>
      </c>
      <c r="G35" s="253" t="s">
        <v>256</v>
      </c>
      <c r="H35" s="251">
        <v>933</v>
      </c>
      <c r="I35" s="249" t="s">
        <v>110</v>
      </c>
      <c r="J35" s="249" t="s">
        <v>144</v>
      </c>
      <c r="K35" s="249" t="s">
        <v>353</v>
      </c>
      <c r="L35" s="258">
        <v>121</v>
      </c>
      <c r="M35" s="243">
        <v>2459.07</v>
      </c>
      <c r="N35" s="245">
        <v>2459.07</v>
      </c>
      <c r="O35" s="247">
        <f>N35/M35*100</f>
        <v>100</v>
      </c>
    </row>
    <row r="36" spans="1:15" ht="15">
      <c r="A36" s="257"/>
      <c r="B36" s="256"/>
      <c r="C36" s="257"/>
      <c r="D36" s="256"/>
      <c r="E36" s="256"/>
      <c r="F36" s="255"/>
      <c r="G36" s="255"/>
      <c r="H36" s="256"/>
      <c r="I36" s="257"/>
      <c r="J36" s="257"/>
      <c r="K36" s="272"/>
      <c r="L36" s="258"/>
      <c r="M36" s="244"/>
      <c r="N36" s="246"/>
      <c r="O36" s="248"/>
    </row>
    <row r="37" spans="1:15" ht="15">
      <c r="A37" s="257"/>
      <c r="B37" s="256"/>
      <c r="C37" s="257"/>
      <c r="D37" s="256"/>
      <c r="E37" s="256"/>
      <c r="F37" s="255"/>
      <c r="G37" s="255"/>
      <c r="H37" s="256"/>
      <c r="I37" s="257"/>
      <c r="J37" s="257"/>
      <c r="K37" s="272"/>
      <c r="L37" s="43">
        <v>122</v>
      </c>
      <c r="M37" s="209">
        <v>1.65</v>
      </c>
      <c r="N37" s="186">
        <v>1.65</v>
      </c>
      <c r="O37" s="187">
        <f aca="true" t="shared" si="2" ref="O37:O54">N37/M37*100</f>
        <v>100</v>
      </c>
    </row>
    <row r="38" spans="1:15" ht="15">
      <c r="A38" s="257"/>
      <c r="B38" s="256"/>
      <c r="C38" s="257"/>
      <c r="D38" s="256"/>
      <c r="E38" s="256"/>
      <c r="F38" s="255"/>
      <c r="G38" s="255"/>
      <c r="H38" s="256"/>
      <c r="I38" s="257"/>
      <c r="J38" s="257"/>
      <c r="K38" s="272"/>
      <c r="L38" s="207">
        <v>129</v>
      </c>
      <c r="M38" s="215">
        <v>719.34</v>
      </c>
      <c r="N38" s="221">
        <v>719.34</v>
      </c>
      <c r="O38" s="222">
        <f t="shared" si="2"/>
        <v>100</v>
      </c>
    </row>
    <row r="39" spans="1:15" ht="15">
      <c r="A39" s="257"/>
      <c r="B39" s="256"/>
      <c r="C39" s="257"/>
      <c r="D39" s="256"/>
      <c r="E39" s="256"/>
      <c r="F39" s="255"/>
      <c r="G39" s="255"/>
      <c r="H39" s="256"/>
      <c r="I39" s="257"/>
      <c r="J39" s="257"/>
      <c r="K39" s="272"/>
      <c r="L39" s="220">
        <v>244</v>
      </c>
      <c r="M39" s="219">
        <v>172.24</v>
      </c>
      <c r="N39" s="225">
        <v>172.24</v>
      </c>
      <c r="O39" s="226">
        <f t="shared" si="2"/>
        <v>100</v>
      </c>
    </row>
    <row r="40" spans="1:15" ht="15">
      <c r="A40" s="257"/>
      <c r="B40" s="256"/>
      <c r="C40" s="257"/>
      <c r="D40" s="256"/>
      <c r="E40" s="256"/>
      <c r="F40" s="255"/>
      <c r="G40" s="255"/>
      <c r="H40" s="256"/>
      <c r="I40" s="257"/>
      <c r="J40" s="257"/>
      <c r="K40" s="257" t="s">
        <v>354</v>
      </c>
      <c r="L40" s="207">
        <v>121</v>
      </c>
      <c r="M40" s="215">
        <v>347.59</v>
      </c>
      <c r="N40" s="221">
        <v>347.59</v>
      </c>
      <c r="O40" s="222">
        <f t="shared" si="2"/>
        <v>100</v>
      </c>
    </row>
    <row r="41" spans="1:15" ht="15">
      <c r="A41" s="257"/>
      <c r="B41" s="256"/>
      <c r="C41" s="257"/>
      <c r="D41" s="256"/>
      <c r="E41" s="256"/>
      <c r="F41" s="255"/>
      <c r="G41" s="255"/>
      <c r="H41" s="256"/>
      <c r="I41" s="257"/>
      <c r="J41" s="257"/>
      <c r="K41" s="272"/>
      <c r="L41" s="217">
        <v>129</v>
      </c>
      <c r="M41" s="223">
        <v>27.42</v>
      </c>
      <c r="N41" s="224">
        <v>27.42</v>
      </c>
      <c r="O41" s="227">
        <f t="shared" si="2"/>
        <v>100</v>
      </c>
    </row>
    <row r="42" spans="1:15" ht="15">
      <c r="A42" s="250"/>
      <c r="B42" s="252"/>
      <c r="C42" s="250"/>
      <c r="D42" s="252"/>
      <c r="E42" s="252"/>
      <c r="F42" s="254"/>
      <c r="G42" s="254"/>
      <c r="H42" s="252"/>
      <c r="I42" s="250"/>
      <c r="J42" s="250"/>
      <c r="K42" s="271"/>
      <c r="L42" s="220">
        <v>321</v>
      </c>
      <c r="M42" s="219">
        <v>278.4</v>
      </c>
      <c r="N42" s="225">
        <v>29.32</v>
      </c>
      <c r="O42" s="226">
        <f t="shared" si="2"/>
        <v>10.5316091954023</v>
      </c>
    </row>
    <row r="43" spans="1:15" ht="15">
      <c r="A43" s="249" t="s">
        <v>41</v>
      </c>
      <c r="B43" s="251">
        <v>1</v>
      </c>
      <c r="C43" s="249" t="s">
        <v>178</v>
      </c>
      <c r="D43" s="251">
        <v>3</v>
      </c>
      <c r="E43" s="251"/>
      <c r="F43" s="253" t="s">
        <v>355</v>
      </c>
      <c r="G43" s="253" t="s">
        <v>256</v>
      </c>
      <c r="H43" s="251">
        <v>933</v>
      </c>
      <c r="I43" s="249" t="s">
        <v>110</v>
      </c>
      <c r="J43" s="249" t="s">
        <v>144</v>
      </c>
      <c r="K43" s="249" t="s">
        <v>356</v>
      </c>
      <c r="L43" s="43">
        <v>121</v>
      </c>
      <c r="M43" s="215">
        <v>84.3</v>
      </c>
      <c r="N43" s="221">
        <v>84.3</v>
      </c>
      <c r="O43" s="222">
        <f t="shared" si="2"/>
        <v>100</v>
      </c>
    </row>
    <row r="44" spans="1:15" ht="15">
      <c r="A44" s="272"/>
      <c r="B44" s="272"/>
      <c r="C44" s="272"/>
      <c r="D44" s="272"/>
      <c r="E44" s="272"/>
      <c r="F44" s="279"/>
      <c r="G44" s="279"/>
      <c r="H44" s="272"/>
      <c r="I44" s="272"/>
      <c r="J44" s="272"/>
      <c r="K44" s="272"/>
      <c r="L44" s="43">
        <v>129</v>
      </c>
      <c r="M44" s="219">
        <v>26.63</v>
      </c>
      <c r="N44" s="225">
        <v>26.63</v>
      </c>
      <c r="O44" s="226">
        <f t="shared" si="2"/>
        <v>100</v>
      </c>
    </row>
    <row r="45" spans="1:15" ht="15">
      <c r="A45" s="272"/>
      <c r="B45" s="272"/>
      <c r="C45" s="272"/>
      <c r="D45" s="272"/>
      <c r="E45" s="272"/>
      <c r="F45" s="279"/>
      <c r="G45" s="279"/>
      <c r="H45" s="272"/>
      <c r="I45" s="272"/>
      <c r="J45" s="272"/>
      <c r="K45" s="272"/>
      <c r="L45" s="43">
        <v>244</v>
      </c>
      <c r="M45" s="209">
        <v>10.77</v>
      </c>
      <c r="N45" s="186">
        <v>10.77</v>
      </c>
      <c r="O45" s="187">
        <f t="shared" si="2"/>
        <v>100</v>
      </c>
    </row>
    <row r="46" spans="1:15" ht="15">
      <c r="A46" s="257" t="s">
        <v>41</v>
      </c>
      <c r="B46" s="256">
        <v>1</v>
      </c>
      <c r="C46" s="257" t="s">
        <v>178</v>
      </c>
      <c r="D46" s="256">
        <v>4</v>
      </c>
      <c r="E46" s="256"/>
      <c r="F46" s="255" t="s">
        <v>357</v>
      </c>
      <c r="G46" s="255" t="s">
        <v>256</v>
      </c>
      <c r="H46" s="256">
        <v>933</v>
      </c>
      <c r="I46" s="257" t="s">
        <v>110</v>
      </c>
      <c r="J46" s="257" t="s">
        <v>144</v>
      </c>
      <c r="K46" s="257" t="s">
        <v>358</v>
      </c>
      <c r="L46" s="207">
        <v>121</v>
      </c>
      <c r="M46" s="215">
        <v>249.8</v>
      </c>
      <c r="N46" s="221">
        <v>230.96</v>
      </c>
      <c r="O46" s="222">
        <f t="shared" si="2"/>
        <v>92.45796637309847</v>
      </c>
    </row>
    <row r="47" spans="1:15" ht="15">
      <c r="A47" s="272"/>
      <c r="B47" s="272"/>
      <c r="C47" s="272"/>
      <c r="D47" s="272"/>
      <c r="E47" s="272"/>
      <c r="F47" s="279"/>
      <c r="G47" s="279"/>
      <c r="H47" s="272"/>
      <c r="I47" s="272"/>
      <c r="J47" s="272"/>
      <c r="K47" s="257"/>
      <c r="L47" s="217">
        <v>129</v>
      </c>
      <c r="M47" s="223">
        <v>71.4</v>
      </c>
      <c r="N47" s="224">
        <v>67.86</v>
      </c>
      <c r="O47" s="227">
        <f t="shared" si="2"/>
        <v>95.04201680672269</v>
      </c>
    </row>
    <row r="48" spans="1:15" ht="15">
      <c r="A48" s="272"/>
      <c r="B48" s="272"/>
      <c r="C48" s="272"/>
      <c r="D48" s="272"/>
      <c r="E48" s="272"/>
      <c r="F48" s="279"/>
      <c r="G48" s="279"/>
      <c r="H48" s="272"/>
      <c r="I48" s="272"/>
      <c r="J48" s="272"/>
      <c r="K48" s="257"/>
      <c r="L48" s="217">
        <v>244</v>
      </c>
      <c r="M48" s="223">
        <v>18</v>
      </c>
      <c r="N48" s="224">
        <v>18</v>
      </c>
      <c r="O48" s="227">
        <f t="shared" si="2"/>
        <v>100</v>
      </c>
    </row>
    <row r="49" spans="1:15" ht="15">
      <c r="A49" s="272"/>
      <c r="B49" s="272"/>
      <c r="C49" s="272"/>
      <c r="D49" s="272"/>
      <c r="E49" s="272"/>
      <c r="F49" s="279"/>
      <c r="G49" s="279"/>
      <c r="H49" s="272"/>
      <c r="I49" s="272"/>
      <c r="J49" s="272"/>
      <c r="K49" s="257" t="s">
        <v>359</v>
      </c>
      <c r="L49" s="217">
        <v>121</v>
      </c>
      <c r="M49" s="223">
        <v>26.67</v>
      </c>
      <c r="N49" s="224">
        <v>26.67</v>
      </c>
      <c r="O49" s="227">
        <f t="shared" si="2"/>
        <v>100</v>
      </c>
    </row>
    <row r="50" spans="1:15" ht="15">
      <c r="A50" s="272"/>
      <c r="B50" s="272"/>
      <c r="C50" s="272"/>
      <c r="D50" s="272"/>
      <c r="E50" s="272"/>
      <c r="F50" s="279"/>
      <c r="G50" s="279"/>
      <c r="H50" s="272"/>
      <c r="I50" s="272"/>
      <c r="J50" s="272"/>
      <c r="K50" s="272"/>
      <c r="L50" s="217">
        <v>129</v>
      </c>
      <c r="M50" s="223">
        <v>1.13</v>
      </c>
      <c r="N50" s="224">
        <v>1.13</v>
      </c>
      <c r="O50" s="227">
        <f t="shared" si="2"/>
        <v>100</v>
      </c>
    </row>
    <row r="51" spans="1:15" ht="15">
      <c r="A51" s="271"/>
      <c r="B51" s="271"/>
      <c r="C51" s="271"/>
      <c r="D51" s="271"/>
      <c r="E51" s="271"/>
      <c r="F51" s="280"/>
      <c r="G51" s="280"/>
      <c r="H51" s="271"/>
      <c r="I51" s="271"/>
      <c r="J51" s="271"/>
      <c r="K51" s="271"/>
      <c r="L51" s="220">
        <v>321</v>
      </c>
      <c r="M51" s="219">
        <v>24</v>
      </c>
      <c r="N51" s="225">
        <v>24</v>
      </c>
      <c r="O51" s="226">
        <f t="shared" si="2"/>
        <v>100</v>
      </c>
    </row>
    <row r="52" spans="1:15" ht="15">
      <c r="A52" s="277" t="s">
        <v>41</v>
      </c>
      <c r="B52" s="258">
        <v>1</v>
      </c>
      <c r="C52" s="277" t="s">
        <v>178</v>
      </c>
      <c r="D52" s="258">
        <v>5</v>
      </c>
      <c r="E52" s="258"/>
      <c r="F52" s="276" t="s">
        <v>360</v>
      </c>
      <c r="G52" s="276" t="s">
        <v>256</v>
      </c>
      <c r="H52" s="258">
        <v>933</v>
      </c>
      <c r="I52" s="277" t="s">
        <v>110</v>
      </c>
      <c r="J52" s="277" t="s">
        <v>144</v>
      </c>
      <c r="K52" s="277" t="s">
        <v>361</v>
      </c>
      <c r="L52" s="43">
        <v>121</v>
      </c>
      <c r="M52" s="209">
        <v>923.95</v>
      </c>
      <c r="N52" s="186">
        <v>923.95</v>
      </c>
      <c r="O52" s="187">
        <f t="shared" si="2"/>
        <v>100</v>
      </c>
    </row>
    <row r="53" spans="1:15" ht="15">
      <c r="A53" s="277"/>
      <c r="B53" s="258"/>
      <c r="C53" s="277"/>
      <c r="D53" s="258"/>
      <c r="E53" s="258"/>
      <c r="F53" s="276"/>
      <c r="G53" s="276"/>
      <c r="H53" s="258"/>
      <c r="I53" s="277"/>
      <c r="J53" s="277"/>
      <c r="K53" s="277"/>
      <c r="L53" s="43">
        <v>129</v>
      </c>
      <c r="M53" s="209">
        <v>282.91</v>
      </c>
      <c r="N53" s="186">
        <v>282.91</v>
      </c>
      <c r="O53" s="187">
        <f t="shared" si="2"/>
        <v>100</v>
      </c>
    </row>
    <row r="54" spans="1:15" ht="15">
      <c r="A54" s="277"/>
      <c r="B54" s="258"/>
      <c r="C54" s="277"/>
      <c r="D54" s="258"/>
      <c r="E54" s="258"/>
      <c r="F54" s="276"/>
      <c r="G54" s="276"/>
      <c r="H54" s="258"/>
      <c r="I54" s="277"/>
      <c r="J54" s="277"/>
      <c r="K54" s="277"/>
      <c r="L54" s="258">
        <v>244</v>
      </c>
      <c r="M54" s="273">
        <v>80.64</v>
      </c>
      <c r="N54" s="274">
        <v>80.64</v>
      </c>
      <c r="O54" s="275">
        <f t="shared" si="2"/>
        <v>100</v>
      </c>
    </row>
    <row r="55" spans="1:15" ht="15">
      <c r="A55" s="277"/>
      <c r="B55" s="258"/>
      <c r="C55" s="277"/>
      <c r="D55" s="258"/>
      <c r="E55" s="258"/>
      <c r="F55" s="276"/>
      <c r="G55" s="276"/>
      <c r="H55" s="258"/>
      <c r="I55" s="278"/>
      <c r="J55" s="277"/>
      <c r="K55" s="278"/>
      <c r="L55" s="258"/>
      <c r="M55" s="273"/>
      <c r="N55" s="274"/>
      <c r="O55" s="275"/>
    </row>
    <row r="56" spans="1:15" ht="15">
      <c r="A56" s="249" t="s">
        <v>41</v>
      </c>
      <c r="B56" s="251">
        <v>1</v>
      </c>
      <c r="C56" s="249" t="s">
        <v>178</v>
      </c>
      <c r="D56" s="251">
        <v>5</v>
      </c>
      <c r="E56" s="251"/>
      <c r="F56" s="253" t="s">
        <v>360</v>
      </c>
      <c r="G56" s="253" t="s">
        <v>256</v>
      </c>
      <c r="H56" s="251">
        <v>933</v>
      </c>
      <c r="I56" s="249" t="s">
        <v>110</v>
      </c>
      <c r="J56" s="249" t="s">
        <v>144</v>
      </c>
      <c r="K56" s="249" t="s">
        <v>362</v>
      </c>
      <c r="L56" s="258">
        <v>121</v>
      </c>
      <c r="M56" s="243">
        <v>104.95</v>
      </c>
      <c r="N56" s="245">
        <v>104.95</v>
      </c>
      <c r="O56" s="247">
        <f>N56/M56*100</f>
        <v>100</v>
      </c>
    </row>
    <row r="57" spans="1:15" ht="15">
      <c r="A57" s="257"/>
      <c r="B57" s="256"/>
      <c r="C57" s="257"/>
      <c r="D57" s="256"/>
      <c r="E57" s="256"/>
      <c r="F57" s="255"/>
      <c r="G57" s="255"/>
      <c r="H57" s="256"/>
      <c r="I57" s="257"/>
      <c r="J57" s="257"/>
      <c r="K57" s="257"/>
      <c r="L57" s="258"/>
      <c r="M57" s="244"/>
      <c r="N57" s="246"/>
      <c r="O57" s="248"/>
    </row>
    <row r="58" spans="1:15" ht="15">
      <c r="A58" s="257"/>
      <c r="B58" s="256"/>
      <c r="C58" s="257"/>
      <c r="D58" s="256"/>
      <c r="E58" s="256"/>
      <c r="F58" s="255"/>
      <c r="G58" s="255"/>
      <c r="H58" s="256"/>
      <c r="I58" s="257"/>
      <c r="J58" s="257"/>
      <c r="K58" s="257"/>
      <c r="L58" s="43">
        <v>129</v>
      </c>
      <c r="M58" s="209">
        <v>15</v>
      </c>
      <c r="N58" s="186">
        <v>15</v>
      </c>
      <c r="O58" s="187">
        <f aca="true" t="shared" si="3" ref="O58:O64">N58/M58*100</f>
        <v>100</v>
      </c>
    </row>
    <row r="59" spans="1:15" ht="15">
      <c r="A59" s="257"/>
      <c r="B59" s="256"/>
      <c r="C59" s="257"/>
      <c r="D59" s="256"/>
      <c r="E59" s="256"/>
      <c r="F59" s="255"/>
      <c r="G59" s="255"/>
      <c r="H59" s="256"/>
      <c r="I59" s="257"/>
      <c r="J59" s="257"/>
      <c r="K59" s="257"/>
      <c r="L59" s="207">
        <v>321</v>
      </c>
      <c r="M59" s="211">
        <v>60.35</v>
      </c>
      <c r="N59" s="186">
        <v>0</v>
      </c>
      <c r="O59" s="187">
        <f t="shared" si="3"/>
        <v>0</v>
      </c>
    </row>
    <row r="60" spans="1:15" ht="15">
      <c r="A60" s="259" t="s">
        <v>41</v>
      </c>
      <c r="B60" s="260">
        <v>2</v>
      </c>
      <c r="C60" s="259"/>
      <c r="D60" s="260"/>
      <c r="E60" s="260"/>
      <c r="F60" s="261" t="s">
        <v>363</v>
      </c>
      <c r="G60" s="199" t="s">
        <v>338</v>
      </c>
      <c r="H60" s="198">
        <v>933</v>
      </c>
      <c r="I60" s="198"/>
      <c r="J60" s="197"/>
      <c r="K60" s="197"/>
      <c r="L60" s="198"/>
      <c r="M60" s="200">
        <f>M62+M69</f>
        <v>3869.83</v>
      </c>
      <c r="N60" s="201">
        <f>N62+N69</f>
        <v>3869.83</v>
      </c>
      <c r="O60" s="202">
        <f t="shared" si="3"/>
        <v>100</v>
      </c>
    </row>
    <row r="61" spans="1:15" ht="21">
      <c r="A61" s="259"/>
      <c r="B61" s="260"/>
      <c r="C61" s="259"/>
      <c r="D61" s="260"/>
      <c r="E61" s="260"/>
      <c r="F61" s="261"/>
      <c r="G61" s="199" t="s">
        <v>256</v>
      </c>
      <c r="H61" s="198">
        <v>933</v>
      </c>
      <c r="I61" s="198"/>
      <c r="J61" s="197"/>
      <c r="K61" s="197"/>
      <c r="L61" s="198"/>
      <c r="M61" s="203">
        <f>M63+M70</f>
        <v>3869.83</v>
      </c>
      <c r="N61" s="204">
        <f>N63+N70</f>
        <v>3869.83</v>
      </c>
      <c r="O61" s="205">
        <f t="shared" si="3"/>
        <v>100</v>
      </c>
    </row>
    <row r="62" spans="1:15" ht="15">
      <c r="A62" s="259" t="s">
        <v>41</v>
      </c>
      <c r="B62" s="260">
        <v>2</v>
      </c>
      <c r="C62" s="259" t="s">
        <v>155</v>
      </c>
      <c r="D62" s="260"/>
      <c r="E62" s="260"/>
      <c r="F62" s="261" t="s">
        <v>233</v>
      </c>
      <c r="G62" s="199" t="s">
        <v>338</v>
      </c>
      <c r="H62" s="198">
        <v>933</v>
      </c>
      <c r="I62" s="198"/>
      <c r="J62" s="197"/>
      <c r="K62" s="197"/>
      <c r="L62" s="198"/>
      <c r="M62" s="200">
        <f>M63</f>
        <v>1057.8</v>
      </c>
      <c r="N62" s="201">
        <f>N63</f>
        <v>1057.8</v>
      </c>
      <c r="O62" s="202">
        <f t="shared" si="3"/>
        <v>100</v>
      </c>
    </row>
    <row r="63" spans="1:15" ht="21">
      <c r="A63" s="259"/>
      <c r="B63" s="260"/>
      <c r="C63" s="259"/>
      <c r="D63" s="260"/>
      <c r="E63" s="260"/>
      <c r="F63" s="261"/>
      <c r="G63" s="199" t="s">
        <v>256</v>
      </c>
      <c r="H63" s="198">
        <v>933</v>
      </c>
      <c r="I63" s="198"/>
      <c r="J63" s="197"/>
      <c r="K63" s="197"/>
      <c r="L63" s="198"/>
      <c r="M63" s="203">
        <f>M64+M66+M67+M68</f>
        <v>1057.8</v>
      </c>
      <c r="N63" s="204">
        <f>N64+N66+N67+N68</f>
        <v>1057.8</v>
      </c>
      <c r="O63" s="205">
        <f t="shared" si="3"/>
        <v>100</v>
      </c>
    </row>
    <row r="64" spans="1:15" ht="15">
      <c r="A64" s="249" t="s">
        <v>41</v>
      </c>
      <c r="B64" s="251">
        <v>2</v>
      </c>
      <c r="C64" s="249" t="s">
        <v>155</v>
      </c>
      <c r="D64" s="251"/>
      <c r="E64" s="251"/>
      <c r="F64" s="253" t="s">
        <v>364</v>
      </c>
      <c r="G64" s="253" t="s">
        <v>256</v>
      </c>
      <c r="H64" s="251">
        <v>933</v>
      </c>
      <c r="I64" s="249" t="s">
        <v>110</v>
      </c>
      <c r="J64" s="249" t="s">
        <v>144</v>
      </c>
      <c r="K64" s="249" t="s">
        <v>365</v>
      </c>
      <c r="L64" s="258">
        <v>121</v>
      </c>
      <c r="M64" s="243">
        <v>583.71</v>
      </c>
      <c r="N64" s="245">
        <v>583.71</v>
      </c>
      <c r="O64" s="247">
        <f t="shared" si="3"/>
        <v>100</v>
      </c>
    </row>
    <row r="65" spans="1:15" ht="15">
      <c r="A65" s="257"/>
      <c r="B65" s="256"/>
      <c r="C65" s="257"/>
      <c r="D65" s="256"/>
      <c r="E65" s="256"/>
      <c r="F65" s="255"/>
      <c r="G65" s="255"/>
      <c r="H65" s="256"/>
      <c r="I65" s="257"/>
      <c r="J65" s="257"/>
      <c r="K65" s="272"/>
      <c r="L65" s="258"/>
      <c r="M65" s="244"/>
      <c r="N65" s="246"/>
      <c r="O65" s="248"/>
    </row>
    <row r="66" spans="1:15" ht="15">
      <c r="A66" s="250"/>
      <c r="B66" s="252"/>
      <c r="C66" s="250"/>
      <c r="D66" s="252"/>
      <c r="E66" s="252"/>
      <c r="F66" s="254"/>
      <c r="G66" s="255"/>
      <c r="H66" s="256"/>
      <c r="I66" s="257"/>
      <c r="J66" s="257"/>
      <c r="K66" s="272"/>
      <c r="L66" s="43">
        <v>129</v>
      </c>
      <c r="M66" s="209">
        <v>173.89</v>
      </c>
      <c r="N66" s="186">
        <v>173.89</v>
      </c>
      <c r="O66" s="187">
        <f>N66/M66*100</f>
        <v>100</v>
      </c>
    </row>
    <row r="67" spans="1:15" ht="56.25">
      <c r="A67" s="249" t="s">
        <v>41</v>
      </c>
      <c r="B67" s="251">
        <v>2</v>
      </c>
      <c r="C67" s="249" t="s">
        <v>155</v>
      </c>
      <c r="D67" s="251"/>
      <c r="E67" s="251"/>
      <c r="F67" s="218" t="s">
        <v>366</v>
      </c>
      <c r="G67" s="255"/>
      <c r="H67" s="256"/>
      <c r="I67" s="257"/>
      <c r="J67" s="257"/>
      <c r="K67" s="272"/>
      <c r="L67" s="207">
        <v>244</v>
      </c>
      <c r="M67" s="209">
        <v>225.1</v>
      </c>
      <c r="N67" s="186">
        <v>225.1</v>
      </c>
      <c r="O67" s="187"/>
    </row>
    <row r="68" spans="1:15" ht="33.75">
      <c r="A68" s="271"/>
      <c r="B68" s="271"/>
      <c r="C68" s="271"/>
      <c r="D68" s="271"/>
      <c r="E68" s="271"/>
      <c r="F68" s="214" t="s">
        <v>367</v>
      </c>
      <c r="G68" s="254"/>
      <c r="H68" s="252"/>
      <c r="I68" s="250"/>
      <c r="J68" s="250"/>
      <c r="K68" s="216" t="s">
        <v>365</v>
      </c>
      <c r="L68" s="229">
        <v>247</v>
      </c>
      <c r="M68" s="209">
        <v>75.1</v>
      </c>
      <c r="N68" s="186">
        <v>75.1</v>
      </c>
      <c r="O68" s="187">
        <f aca="true" t="shared" si="4" ref="O68:O81">N68/M68*100</f>
        <v>100</v>
      </c>
    </row>
    <row r="69" spans="1:15" ht="15">
      <c r="A69" s="265" t="s">
        <v>41</v>
      </c>
      <c r="B69" s="267">
        <v>2</v>
      </c>
      <c r="C69" s="265" t="s">
        <v>155</v>
      </c>
      <c r="D69" s="267"/>
      <c r="E69" s="267"/>
      <c r="F69" s="269" t="s">
        <v>368</v>
      </c>
      <c r="G69" s="230" t="s">
        <v>338</v>
      </c>
      <c r="H69" s="231">
        <v>933</v>
      </c>
      <c r="I69" s="232"/>
      <c r="J69" s="232"/>
      <c r="K69" s="197"/>
      <c r="L69" s="233"/>
      <c r="M69" s="200">
        <f>M70</f>
        <v>2812.0299999999997</v>
      </c>
      <c r="N69" s="201">
        <f>N70</f>
        <v>2812.0299999999997</v>
      </c>
      <c r="O69" s="205">
        <f t="shared" si="4"/>
        <v>100</v>
      </c>
    </row>
    <row r="70" spans="1:15" ht="21">
      <c r="A70" s="266"/>
      <c r="B70" s="268"/>
      <c r="C70" s="266"/>
      <c r="D70" s="268"/>
      <c r="E70" s="268"/>
      <c r="F70" s="270"/>
      <c r="G70" s="230" t="s">
        <v>256</v>
      </c>
      <c r="H70" s="231">
        <v>933</v>
      </c>
      <c r="I70" s="232"/>
      <c r="J70" s="232"/>
      <c r="K70" s="197"/>
      <c r="L70" s="233"/>
      <c r="M70" s="200">
        <f>M71+M72+M73+M74+M75+M76</f>
        <v>2812.0299999999997</v>
      </c>
      <c r="N70" s="201">
        <f>N71+N72+N73+N74+N75+N76</f>
        <v>2812.0299999999997</v>
      </c>
      <c r="O70" s="205">
        <f t="shared" si="4"/>
        <v>100</v>
      </c>
    </row>
    <row r="71" spans="1:15" ht="22.5">
      <c r="A71" s="262" t="s">
        <v>41</v>
      </c>
      <c r="B71" s="262" t="s">
        <v>5</v>
      </c>
      <c r="C71" s="262" t="s">
        <v>155</v>
      </c>
      <c r="D71" s="262"/>
      <c r="E71" s="262"/>
      <c r="F71" s="253" t="s">
        <v>364</v>
      </c>
      <c r="G71" s="253" t="s">
        <v>256</v>
      </c>
      <c r="H71" s="251">
        <v>933</v>
      </c>
      <c r="I71" s="249" t="s">
        <v>110</v>
      </c>
      <c r="J71" s="249" t="s">
        <v>144</v>
      </c>
      <c r="K71" s="206" t="s">
        <v>369</v>
      </c>
      <c r="L71" s="229">
        <v>121</v>
      </c>
      <c r="M71" s="209">
        <v>1901.28</v>
      </c>
      <c r="N71" s="186">
        <v>1901.28</v>
      </c>
      <c r="O71" s="213">
        <f t="shared" si="4"/>
        <v>100</v>
      </c>
    </row>
    <row r="72" spans="1:15" ht="22.5">
      <c r="A72" s="263"/>
      <c r="B72" s="263"/>
      <c r="C72" s="263"/>
      <c r="D72" s="263"/>
      <c r="E72" s="263"/>
      <c r="F72" s="255"/>
      <c r="G72" s="255"/>
      <c r="H72" s="256"/>
      <c r="I72" s="257"/>
      <c r="J72" s="257"/>
      <c r="K72" s="206" t="s">
        <v>369</v>
      </c>
      <c r="L72" s="229">
        <v>129</v>
      </c>
      <c r="M72" s="209">
        <v>562.88</v>
      </c>
      <c r="N72" s="186">
        <v>562.88</v>
      </c>
      <c r="O72" s="213">
        <f t="shared" si="4"/>
        <v>100</v>
      </c>
    </row>
    <row r="73" spans="1:15" ht="22.5">
      <c r="A73" s="263"/>
      <c r="B73" s="263"/>
      <c r="C73" s="263"/>
      <c r="D73" s="263"/>
      <c r="E73" s="263"/>
      <c r="F73" s="255"/>
      <c r="G73" s="255"/>
      <c r="H73" s="256"/>
      <c r="I73" s="257"/>
      <c r="J73" s="257"/>
      <c r="K73" s="206" t="s">
        <v>370</v>
      </c>
      <c r="L73" s="229">
        <v>121</v>
      </c>
      <c r="M73" s="209">
        <v>0</v>
      </c>
      <c r="N73" s="186">
        <v>0</v>
      </c>
      <c r="O73" s="213">
        <v>0</v>
      </c>
    </row>
    <row r="74" spans="1:15" ht="22.5">
      <c r="A74" s="263"/>
      <c r="B74" s="263"/>
      <c r="C74" s="263"/>
      <c r="D74" s="263"/>
      <c r="E74" s="263"/>
      <c r="F74" s="254"/>
      <c r="G74" s="255"/>
      <c r="H74" s="252"/>
      <c r="I74" s="250"/>
      <c r="J74" s="250"/>
      <c r="K74" s="206" t="s">
        <v>370</v>
      </c>
      <c r="L74" s="229">
        <v>129</v>
      </c>
      <c r="M74" s="209">
        <v>0</v>
      </c>
      <c r="N74" s="186">
        <v>0</v>
      </c>
      <c r="O74" s="213">
        <v>0</v>
      </c>
    </row>
    <row r="75" spans="1:15" ht="56.25">
      <c r="A75" s="263"/>
      <c r="B75" s="263"/>
      <c r="C75" s="263"/>
      <c r="D75" s="263"/>
      <c r="E75" s="263"/>
      <c r="F75" s="214" t="s">
        <v>366</v>
      </c>
      <c r="G75" s="255"/>
      <c r="H75" s="220">
        <v>933</v>
      </c>
      <c r="I75" s="210" t="s">
        <v>110</v>
      </c>
      <c r="J75" s="210" t="s">
        <v>144</v>
      </c>
      <c r="K75" s="206" t="s">
        <v>369</v>
      </c>
      <c r="L75" s="229">
        <v>244</v>
      </c>
      <c r="M75" s="209">
        <v>220.2</v>
      </c>
      <c r="N75" s="186">
        <v>220.2</v>
      </c>
      <c r="O75" s="213">
        <f t="shared" si="4"/>
        <v>100</v>
      </c>
    </row>
    <row r="76" spans="1:15" ht="33.75">
      <c r="A76" s="264"/>
      <c r="B76" s="264"/>
      <c r="C76" s="264"/>
      <c r="D76" s="264"/>
      <c r="E76" s="264"/>
      <c r="F76" s="214" t="s">
        <v>367</v>
      </c>
      <c r="G76" s="255"/>
      <c r="H76" s="220">
        <v>933</v>
      </c>
      <c r="I76" s="210" t="s">
        <v>110</v>
      </c>
      <c r="J76" s="210" t="s">
        <v>144</v>
      </c>
      <c r="K76" s="206" t="s">
        <v>369</v>
      </c>
      <c r="L76" s="229">
        <v>247</v>
      </c>
      <c r="M76" s="209">
        <v>127.67</v>
      </c>
      <c r="N76" s="186">
        <v>127.67</v>
      </c>
      <c r="O76" s="213">
        <f t="shared" si="4"/>
        <v>100</v>
      </c>
    </row>
    <row r="77" spans="1:15" ht="15">
      <c r="A77" s="259" t="s">
        <v>41</v>
      </c>
      <c r="B77" s="260">
        <v>3</v>
      </c>
      <c r="C77" s="259"/>
      <c r="D77" s="260"/>
      <c r="E77" s="260"/>
      <c r="F77" s="261" t="s">
        <v>371</v>
      </c>
      <c r="G77" s="199" t="s">
        <v>338</v>
      </c>
      <c r="H77" s="198">
        <v>933</v>
      </c>
      <c r="I77" s="198"/>
      <c r="J77" s="197"/>
      <c r="K77" s="197"/>
      <c r="L77" s="198"/>
      <c r="M77" s="200">
        <f>M78</f>
        <v>4360.6</v>
      </c>
      <c r="N77" s="201">
        <f>N79</f>
        <v>4360.6</v>
      </c>
      <c r="O77" s="202">
        <f t="shared" si="4"/>
        <v>100</v>
      </c>
    </row>
    <row r="78" spans="1:15" ht="21">
      <c r="A78" s="259"/>
      <c r="B78" s="260"/>
      <c r="C78" s="259"/>
      <c r="D78" s="260"/>
      <c r="E78" s="260"/>
      <c r="F78" s="261"/>
      <c r="G78" s="199" t="s">
        <v>256</v>
      </c>
      <c r="H78" s="198">
        <v>933</v>
      </c>
      <c r="I78" s="198"/>
      <c r="J78" s="197"/>
      <c r="K78" s="197"/>
      <c r="L78" s="198"/>
      <c r="M78" s="203">
        <f>M80</f>
        <v>4360.6</v>
      </c>
      <c r="N78" s="204">
        <f>N81+N83+N84+N85+N86</f>
        <v>4360.6</v>
      </c>
      <c r="O78" s="205">
        <f t="shared" si="4"/>
        <v>100</v>
      </c>
    </row>
    <row r="79" spans="1:15" ht="15">
      <c r="A79" s="259" t="s">
        <v>41</v>
      </c>
      <c r="B79" s="260">
        <v>3</v>
      </c>
      <c r="C79" s="259" t="s">
        <v>134</v>
      </c>
      <c r="D79" s="260"/>
      <c r="E79" s="260"/>
      <c r="F79" s="261" t="s">
        <v>250</v>
      </c>
      <c r="G79" s="199" t="s">
        <v>338</v>
      </c>
      <c r="H79" s="198">
        <v>933</v>
      </c>
      <c r="I79" s="198"/>
      <c r="J79" s="197"/>
      <c r="K79" s="197"/>
      <c r="L79" s="198"/>
      <c r="M79" s="200">
        <f>M80</f>
        <v>4360.6</v>
      </c>
      <c r="N79" s="201">
        <f>N80</f>
        <v>4360.6</v>
      </c>
      <c r="O79" s="202">
        <f t="shared" si="4"/>
        <v>100</v>
      </c>
    </row>
    <row r="80" spans="1:15" ht="21">
      <c r="A80" s="259"/>
      <c r="B80" s="260"/>
      <c r="C80" s="259"/>
      <c r="D80" s="260"/>
      <c r="E80" s="260"/>
      <c r="F80" s="261"/>
      <c r="G80" s="199" t="s">
        <v>256</v>
      </c>
      <c r="H80" s="198">
        <v>933</v>
      </c>
      <c r="I80" s="198"/>
      <c r="J80" s="197"/>
      <c r="K80" s="197"/>
      <c r="L80" s="198"/>
      <c r="M80" s="204">
        <f>M81+M83+M84+M85+M86</f>
        <v>4360.6</v>
      </c>
      <c r="N80" s="204">
        <f>N81+N83+N84+N85+N86</f>
        <v>4360.6</v>
      </c>
      <c r="O80" s="205">
        <f t="shared" si="4"/>
        <v>100</v>
      </c>
    </row>
    <row r="81" spans="1:15" ht="15">
      <c r="A81" s="249" t="s">
        <v>41</v>
      </c>
      <c r="B81" s="251">
        <v>3</v>
      </c>
      <c r="C81" s="249" t="s">
        <v>134</v>
      </c>
      <c r="D81" s="251"/>
      <c r="E81" s="251"/>
      <c r="F81" s="253" t="s">
        <v>372</v>
      </c>
      <c r="G81" s="253" t="s">
        <v>256</v>
      </c>
      <c r="H81" s="251">
        <v>933</v>
      </c>
      <c r="I81" s="249" t="s">
        <v>110</v>
      </c>
      <c r="J81" s="249" t="s">
        <v>144</v>
      </c>
      <c r="K81" s="249" t="s">
        <v>373</v>
      </c>
      <c r="L81" s="258">
        <v>121</v>
      </c>
      <c r="M81" s="243">
        <v>2847.62</v>
      </c>
      <c r="N81" s="245">
        <v>2847.62</v>
      </c>
      <c r="O81" s="247">
        <f t="shared" si="4"/>
        <v>100</v>
      </c>
    </row>
    <row r="82" spans="1:15" ht="15">
      <c r="A82" s="257"/>
      <c r="B82" s="256"/>
      <c r="C82" s="257"/>
      <c r="D82" s="256"/>
      <c r="E82" s="256"/>
      <c r="F82" s="255"/>
      <c r="G82" s="255"/>
      <c r="H82" s="256"/>
      <c r="I82" s="257"/>
      <c r="J82" s="257"/>
      <c r="K82" s="257"/>
      <c r="L82" s="258"/>
      <c r="M82" s="244"/>
      <c r="N82" s="246"/>
      <c r="O82" s="248"/>
    </row>
    <row r="83" spans="1:15" ht="15">
      <c r="A83" s="257"/>
      <c r="B83" s="256"/>
      <c r="C83" s="257"/>
      <c r="D83" s="256"/>
      <c r="E83" s="256"/>
      <c r="F83" s="255"/>
      <c r="G83" s="255"/>
      <c r="H83" s="256"/>
      <c r="I83" s="257"/>
      <c r="J83" s="257"/>
      <c r="K83" s="257"/>
      <c r="L83" s="43">
        <v>122</v>
      </c>
      <c r="M83" s="209">
        <v>0</v>
      </c>
      <c r="N83" s="186">
        <v>0</v>
      </c>
      <c r="O83" s="187">
        <v>0</v>
      </c>
    </row>
    <row r="84" spans="1:15" ht="15">
      <c r="A84" s="250"/>
      <c r="B84" s="252"/>
      <c r="C84" s="250"/>
      <c r="D84" s="252"/>
      <c r="E84" s="252"/>
      <c r="F84" s="254"/>
      <c r="G84" s="254"/>
      <c r="H84" s="256"/>
      <c r="I84" s="257"/>
      <c r="J84" s="257"/>
      <c r="K84" s="257"/>
      <c r="L84" s="43">
        <v>129</v>
      </c>
      <c r="M84" s="209">
        <v>849.1</v>
      </c>
      <c r="N84" s="186">
        <v>849.1</v>
      </c>
      <c r="O84" s="187">
        <f>N84/M84*100</f>
        <v>100</v>
      </c>
    </row>
    <row r="85" spans="1:15" ht="56.25">
      <c r="A85" s="249" t="s">
        <v>41</v>
      </c>
      <c r="B85" s="251">
        <v>3</v>
      </c>
      <c r="C85" s="249" t="s">
        <v>134</v>
      </c>
      <c r="D85" s="251"/>
      <c r="E85" s="251"/>
      <c r="F85" s="228" t="s">
        <v>366</v>
      </c>
      <c r="G85" s="253" t="s">
        <v>256</v>
      </c>
      <c r="H85" s="256"/>
      <c r="I85" s="257"/>
      <c r="J85" s="257"/>
      <c r="K85" s="257"/>
      <c r="L85" s="43">
        <v>244</v>
      </c>
      <c r="M85" s="209">
        <v>390.05</v>
      </c>
      <c r="N85" s="186">
        <v>390.05</v>
      </c>
      <c r="O85" s="187">
        <f>N85/M85*100</f>
        <v>100</v>
      </c>
    </row>
    <row r="86" spans="1:15" ht="33.75">
      <c r="A86" s="250"/>
      <c r="B86" s="252"/>
      <c r="C86" s="250"/>
      <c r="D86" s="252"/>
      <c r="E86" s="252"/>
      <c r="F86" s="228" t="s">
        <v>367</v>
      </c>
      <c r="G86" s="254"/>
      <c r="H86" s="252"/>
      <c r="I86" s="250"/>
      <c r="J86" s="250"/>
      <c r="K86" s="250"/>
      <c r="L86" s="43">
        <v>247</v>
      </c>
      <c r="M86" s="209">
        <v>273.83</v>
      </c>
      <c r="N86" s="186">
        <v>273.83</v>
      </c>
      <c r="O86" s="187">
        <f>N86/M86*100</f>
        <v>100</v>
      </c>
    </row>
  </sheetData>
  <sheetProtection/>
  <mergeCells count="238">
    <mergeCell ref="B1:N1"/>
    <mergeCell ref="F2:M2"/>
    <mergeCell ref="F3:M3"/>
    <mergeCell ref="G4:L4"/>
    <mergeCell ref="A5:O5"/>
    <mergeCell ref="A6:E6"/>
    <mergeCell ref="F6:F7"/>
    <mergeCell ref="G6:G7"/>
    <mergeCell ref="H6:L6"/>
    <mergeCell ref="M6:N6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J16:J19"/>
    <mergeCell ref="K16:K17"/>
    <mergeCell ref="L16:L17"/>
    <mergeCell ref="M16:M17"/>
    <mergeCell ref="N16:N17"/>
    <mergeCell ref="O16:O17"/>
    <mergeCell ref="A20:A28"/>
    <mergeCell ref="B20:B28"/>
    <mergeCell ref="C20:C28"/>
    <mergeCell ref="D20:D28"/>
    <mergeCell ref="E20:E28"/>
    <mergeCell ref="F20:F28"/>
    <mergeCell ref="G20:G28"/>
    <mergeCell ref="H20:H25"/>
    <mergeCell ref="I20:I25"/>
    <mergeCell ref="J20:J25"/>
    <mergeCell ref="H26:H28"/>
    <mergeCell ref="I26:I28"/>
    <mergeCell ref="J26:J28"/>
    <mergeCell ref="A29:A30"/>
    <mergeCell ref="B29:B30"/>
    <mergeCell ref="C29:C30"/>
    <mergeCell ref="D29:D30"/>
    <mergeCell ref="E29:E30"/>
    <mergeCell ref="F29:F30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K31:K34"/>
    <mergeCell ref="L31:L32"/>
    <mergeCell ref="M31:M32"/>
    <mergeCell ref="N31:N32"/>
    <mergeCell ref="O31:O32"/>
    <mergeCell ref="A35:A42"/>
    <mergeCell ref="B35:B42"/>
    <mergeCell ref="C35:C42"/>
    <mergeCell ref="D35:D42"/>
    <mergeCell ref="E35:E42"/>
    <mergeCell ref="F35:F42"/>
    <mergeCell ref="G35:G42"/>
    <mergeCell ref="H35:H42"/>
    <mergeCell ref="I35:I42"/>
    <mergeCell ref="J35:J42"/>
    <mergeCell ref="K35:K39"/>
    <mergeCell ref="L35:L36"/>
    <mergeCell ref="M35:M36"/>
    <mergeCell ref="N35:N36"/>
    <mergeCell ref="O35:O36"/>
    <mergeCell ref="K40:K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A46:A51"/>
    <mergeCell ref="B46:B51"/>
    <mergeCell ref="C46:C51"/>
    <mergeCell ref="D46:D51"/>
    <mergeCell ref="E46:E51"/>
    <mergeCell ref="F46:F51"/>
    <mergeCell ref="G46:G51"/>
    <mergeCell ref="H46:H51"/>
    <mergeCell ref="I46:I51"/>
    <mergeCell ref="J46:J51"/>
    <mergeCell ref="K46:K48"/>
    <mergeCell ref="K49:K51"/>
    <mergeCell ref="I52:I55"/>
    <mergeCell ref="J52:J55"/>
    <mergeCell ref="K52:K55"/>
    <mergeCell ref="L54:L55"/>
    <mergeCell ref="A52:A55"/>
    <mergeCell ref="B52:B55"/>
    <mergeCell ref="C52:C55"/>
    <mergeCell ref="D52:D55"/>
    <mergeCell ref="E52:E55"/>
    <mergeCell ref="F52:F55"/>
    <mergeCell ref="O54:O55"/>
    <mergeCell ref="A56:A59"/>
    <mergeCell ref="B56:B59"/>
    <mergeCell ref="C56:C59"/>
    <mergeCell ref="D56:D59"/>
    <mergeCell ref="E56:E59"/>
    <mergeCell ref="F56:F59"/>
    <mergeCell ref="G56:G59"/>
    <mergeCell ref="G52:G55"/>
    <mergeCell ref="H52:H55"/>
    <mergeCell ref="K56:K59"/>
    <mergeCell ref="L56:L57"/>
    <mergeCell ref="M56:M57"/>
    <mergeCell ref="M54:M55"/>
    <mergeCell ref="N54:N55"/>
    <mergeCell ref="N56:N57"/>
    <mergeCell ref="O56:O57"/>
    <mergeCell ref="A60:A61"/>
    <mergeCell ref="B60:B61"/>
    <mergeCell ref="C60:C61"/>
    <mergeCell ref="D60:D61"/>
    <mergeCell ref="E60:E61"/>
    <mergeCell ref="F60:F61"/>
    <mergeCell ref="H56:H59"/>
    <mergeCell ref="I56:I59"/>
    <mergeCell ref="J56:J59"/>
    <mergeCell ref="A62:A63"/>
    <mergeCell ref="B62:B63"/>
    <mergeCell ref="C62:C63"/>
    <mergeCell ref="D62:D63"/>
    <mergeCell ref="E62:E63"/>
    <mergeCell ref="F62:F63"/>
    <mergeCell ref="I64:I68"/>
    <mergeCell ref="J64:J68"/>
    <mergeCell ref="K64:K67"/>
    <mergeCell ref="L64:L65"/>
    <mergeCell ref="A64:A66"/>
    <mergeCell ref="B64:B66"/>
    <mergeCell ref="C64:C66"/>
    <mergeCell ref="D64:D66"/>
    <mergeCell ref="E64:E66"/>
    <mergeCell ref="F64:F66"/>
    <mergeCell ref="M64:M65"/>
    <mergeCell ref="N64:N65"/>
    <mergeCell ref="O64:O65"/>
    <mergeCell ref="A67:A68"/>
    <mergeCell ref="B67:B68"/>
    <mergeCell ref="C67:C68"/>
    <mergeCell ref="D67:D68"/>
    <mergeCell ref="E67:E68"/>
    <mergeCell ref="G64:G68"/>
    <mergeCell ref="H64:H68"/>
    <mergeCell ref="A69:A70"/>
    <mergeCell ref="B69:B70"/>
    <mergeCell ref="C69:C70"/>
    <mergeCell ref="D69:D70"/>
    <mergeCell ref="E69:E70"/>
    <mergeCell ref="F69:F70"/>
    <mergeCell ref="A71:A76"/>
    <mergeCell ref="B71:B76"/>
    <mergeCell ref="C71:C76"/>
    <mergeCell ref="D71:D76"/>
    <mergeCell ref="E71:E76"/>
    <mergeCell ref="F71:F74"/>
    <mergeCell ref="G71:G76"/>
    <mergeCell ref="H71:H74"/>
    <mergeCell ref="I71:I74"/>
    <mergeCell ref="J71:J74"/>
    <mergeCell ref="A77:A78"/>
    <mergeCell ref="B77:B78"/>
    <mergeCell ref="C77:C78"/>
    <mergeCell ref="D77:D78"/>
    <mergeCell ref="E77:E78"/>
    <mergeCell ref="F77:F78"/>
    <mergeCell ref="F81:F84"/>
    <mergeCell ref="A79:A80"/>
    <mergeCell ref="B79:B80"/>
    <mergeCell ref="C79:C80"/>
    <mergeCell ref="D79:D80"/>
    <mergeCell ref="E79:E80"/>
    <mergeCell ref="F79:F80"/>
    <mergeCell ref="H81:H86"/>
    <mergeCell ref="I81:I86"/>
    <mergeCell ref="J81:J86"/>
    <mergeCell ref="K81:K86"/>
    <mergeCell ref="L81:L82"/>
    <mergeCell ref="A81:A84"/>
    <mergeCell ref="B81:B84"/>
    <mergeCell ref="C81:C84"/>
    <mergeCell ref="D81:D84"/>
    <mergeCell ref="E81:E84"/>
    <mergeCell ref="M81:M82"/>
    <mergeCell ref="N81:N82"/>
    <mergeCell ref="O81:O82"/>
    <mergeCell ref="A85:A86"/>
    <mergeCell ref="B85:B86"/>
    <mergeCell ref="C85:C86"/>
    <mergeCell ref="D85:D86"/>
    <mergeCell ref="E85:E86"/>
    <mergeCell ref="G85:G86"/>
    <mergeCell ref="G81:G84"/>
  </mergeCells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view="pageLayout" zoomScale="55" zoomScalePageLayoutView="55" workbookViewId="0" topLeftCell="A27">
      <selection activeCell="G17" sqref="G17"/>
    </sheetView>
  </sheetViews>
  <sheetFormatPr defaultColWidth="9.140625" defaultRowHeight="15"/>
  <cols>
    <col min="1" max="2" width="6.00390625" style="36" customWidth="1"/>
    <col min="3" max="3" width="20.7109375" style="36" customWidth="1"/>
    <col min="4" max="4" width="55.57421875" style="36" customWidth="1"/>
    <col min="5" max="5" width="14.8515625" style="36" customWidth="1"/>
    <col min="6" max="6" width="15.140625" style="36" customWidth="1"/>
    <col min="7" max="7" width="16.140625" style="36" customWidth="1"/>
    <col min="8" max="16384" width="9.140625" style="36" customWidth="1"/>
  </cols>
  <sheetData>
    <row r="1" s="17" customFormat="1" ht="18" customHeight="1">
      <c r="G1" s="17" t="s">
        <v>254</v>
      </c>
    </row>
    <row r="2" spans="1:7" s="17" customFormat="1" ht="17.25" customHeight="1">
      <c r="A2" s="302" t="s">
        <v>255</v>
      </c>
      <c r="B2" s="302"/>
      <c r="C2" s="302"/>
      <c r="D2" s="302"/>
      <c r="E2" s="302"/>
      <c r="F2" s="302"/>
      <c r="G2" s="302"/>
    </row>
    <row r="3" spans="1:7" s="17" customFormat="1" ht="17.25" customHeight="1">
      <c r="A3" s="302" t="s">
        <v>272</v>
      </c>
      <c r="B3" s="302"/>
      <c r="C3" s="302"/>
      <c r="D3" s="302"/>
      <c r="E3" s="302"/>
      <c r="F3" s="302"/>
      <c r="G3" s="302"/>
    </row>
    <row r="4" spans="1:17" s="17" customFormat="1" ht="15" customHeight="1">
      <c r="A4" s="235" t="s">
        <v>85</v>
      </c>
      <c r="B4" s="235"/>
      <c r="C4" s="235"/>
      <c r="D4" s="235"/>
      <c r="E4" s="235"/>
      <c r="F4" s="235"/>
      <c r="G4" s="235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17" customFormat="1" ht="15.75" customHeight="1">
      <c r="A5" s="235" t="s">
        <v>36</v>
      </c>
      <c r="B5" s="235"/>
      <c r="C5" s="235"/>
      <c r="D5" s="235"/>
      <c r="E5" s="235"/>
      <c r="F5" s="235"/>
      <c r="G5" s="235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7" customFormat="1" ht="15.75" customHeight="1">
      <c r="A6" s="97"/>
      <c r="B6" s="97"/>
      <c r="C6" s="97"/>
      <c r="D6" s="97"/>
      <c r="E6" s="97"/>
      <c r="F6" s="97"/>
      <c r="G6" s="97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7" s="17" customFormat="1" ht="17.25" customHeight="1">
      <c r="A7" s="162"/>
      <c r="B7" s="162"/>
      <c r="C7" s="162"/>
      <c r="D7" s="162" t="s">
        <v>256</v>
      </c>
      <c r="E7" s="162"/>
      <c r="F7" s="162"/>
      <c r="G7" s="162"/>
    </row>
    <row r="8" spans="1:7" ht="15" customHeight="1">
      <c r="A8" s="23"/>
      <c r="B8" s="23"/>
      <c r="C8" s="23"/>
      <c r="D8" s="23"/>
      <c r="E8" s="23"/>
      <c r="F8" s="23"/>
      <c r="G8" s="23"/>
    </row>
    <row r="9" spans="1:7" s="21" customFormat="1" ht="20.25" customHeight="1">
      <c r="A9" s="303" t="s">
        <v>7</v>
      </c>
      <c r="B9" s="303"/>
      <c r="C9" s="303" t="s">
        <v>16</v>
      </c>
      <c r="D9" s="303" t="s">
        <v>257</v>
      </c>
      <c r="E9" s="304" t="s">
        <v>258</v>
      </c>
      <c r="F9" s="305"/>
      <c r="G9" s="303" t="s">
        <v>259</v>
      </c>
    </row>
    <row r="10" spans="1:7" s="21" customFormat="1" ht="27.75" customHeight="1">
      <c r="A10" s="303"/>
      <c r="B10" s="303"/>
      <c r="C10" s="303" t="s">
        <v>14</v>
      </c>
      <c r="D10" s="303"/>
      <c r="E10" s="306" t="s">
        <v>260</v>
      </c>
      <c r="F10" s="298" t="s">
        <v>261</v>
      </c>
      <c r="G10" s="303"/>
    </row>
    <row r="11" spans="1:7" s="21" customFormat="1" ht="21.75" customHeight="1">
      <c r="A11" s="98" t="s">
        <v>9</v>
      </c>
      <c r="B11" s="98" t="s">
        <v>8</v>
      </c>
      <c r="C11" s="303"/>
      <c r="D11" s="303"/>
      <c r="E11" s="307"/>
      <c r="F11" s="299"/>
      <c r="G11" s="303"/>
    </row>
    <row r="12" spans="1:7" s="21" customFormat="1" ht="14.25" customHeight="1">
      <c r="A12" s="98">
        <v>1</v>
      </c>
      <c r="B12" s="98">
        <v>2</v>
      </c>
      <c r="C12" s="98">
        <v>3</v>
      </c>
      <c r="D12" s="98">
        <v>4</v>
      </c>
      <c r="E12" s="163">
        <v>5</v>
      </c>
      <c r="F12" s="164">
        <v>6</v>
      </c>
      <c r="G12" s="98">
        <v>7</v>
      </c>
    </row>
    <row r="13" spans="1:7" s="23" customFormat="1" ht="15" customHeight="1">
      <c r="A13" s="300" t="s">
        <v>41</v>
      </c>
      <c r="B13" s="300"/>
      <c r="C13" s="301" t="s">
        <v>83</v>
      </c>
      <c r="D13" s="165" t="s">
        <v>262</v>
      </c>
      <c r="E13" s="166">
        <v>55110</v>
      </c>
      <c r="F13" s="167">
        <v>54766.7</v>
      </c>
      <c r="G13" s="167">
        <f>SUM(F13/E13*100)</f>
        <v>99.37706405371075</v>
      </c>
    </row>
    <row r="14" spans="1:7" s="23" customFormat="1" ht="15" customHeight="1">
      <c r="A14" s="300"/>
      <c r="B14" s="300"/>
      <c r="C14" s="301"/>
      <c r="D14" s="168" t="s">
        <v>263</v>
      </c>
      <c r="E14" s="169">
        <v>55110</v>
      </c>
      <c r="F14" s="169">
        <v>54766.7</v>
      </c>
      <c r="G14" s="167">
        <f>SUM(F14/E14*100)</f>
        <v>99.37706405371075</v>
      </c>
    </row>
    <row r="15" spans="1:7" s="23" customFormat="1" ht="15" customHeight="1">
      <c r="A15" s="300"/>
      <c r="B15" s="300"/>
      <c r="C15" s="301"/>
      <c r="D15" s="170" t="s">
        <v>264</v>
      </c>
      <c r="E15" s="171"/>
      <c r="F15" s="172"/>
      <c r="G15" s="167"/>
    </row>
    <row r="16" spans="1:7" s="23" customFormat="1" ht="13.5" customHeight="1">
      <c r="A16" s="300"/>
      <c r="B16" s="300"/>
      <c r="C16" s="301"/>
      <c r="D16" s="170" t="s">
        <v>265</v>
      </c>
      <c r="E16" s="171">
        <v>42649.9</v>
      </c>
      <c r="F16" s="171">
        <v>42638.4</v>
      </c>
      <c r="G16" s="167">
        <f>SUM(F16/E16*100)</f>
        <v>99.9730362791003</v>
      </c>
    </row>
    <row r="17" spans="1:7" s="23" customFormat="1" ht="15" customHeight="1">
      <c r="A17" s="300"/>
      <c r="B17" s="300"/>
      <c r="C17" s="301"/>
      <c r="D17" s="170" t="s">
        <v>266</v>
      </c>
      <c r="E17" s="171">
        <v>8099.5</v>
      </c>
      <c r="F17" s="171">
        <v>7767.7</v>
      </c>
      <c r="G17" s="167">
        <f>SUM(F17/E17*100)</f>
        <v>95.90345083029817</v>
      </c>
    </row>
    <row r="18" spans="1:7" s="23" customFormat="1" ht="15" customHeight="1">
      <c r="A18" s="300"/>
      <c r="B18" s="300"/>
      <c r="C18" s="301"/>
      <c r="D18" s="170" t="s">
        <v>267</v>
      </c>
      <c r="E18" s="171">
        <v>4360.6</v>
      </c>
      <c r="F18" s="171">
        <v>4360.6</v>
      </c>
      <c r="G18" s="167">
        <f>SUM(F18/E18*100)</f>
        <v>100</v>
      </c>
    </row>
    <row r="19" spans="1:7" s="23" customFormat="1" ht="26.25" customHeight="1">
      <c r="A19" s="300"/>
      <c r="B19" s="300"/>
      <c r="C19" s="301"/>
      <c r="D19" s="168" t="s">
        <v>268</v>
      </c>
      <c r="E19" s="171"/>
      <c r="F19" s="172"/>
      <c r="G19" s="167"/>
    </row>
    <row r="20" spans="1:7" s="23" customFormat="1" ht="15" customHeight="1">
      <c r="A20" s="300"/>
      <c r="B20" s="300"/>
      <c r="C20" s="301"/>
      <c r="D20" s="168" t="s">
        <v>269</v>
      </c>
      <c r="E20" s="171"/>
      <c r="F20" s="172"/>
      <c r="G20" s="167"/>
    </row>
    <row r="21" spans="1:7" s="23" customFormat="1" ht="22.5" customHeight="1">
      <c r="A21" s="300" t="s">
        <v>41</v>
      </c>
      <c r="B21" s="300" t="s">
        <v>6</v>
      </c>
      <c r="C21" s="301" t="s">
        <v>84</v>
      </c>
      <c r="D21" s="165" t="s">
        <v>262</v>
      </c>
      <c r="E21" s="173">
        <v>46879.6</v>
      </c>
      <c r="F21" s="173">
        <v>46536.3</v>
      </c>
      <c r="G21" s="167">
        <f>SUM(F21/E21*100)</f>
        <v>99.26769852985095</v>
      </c>
    </row>
    <row r="22" spans="1:7" s="23" customFormat="1" ht="15" customHeight="1">
      <c r="A22" s="300"/>
      <c r="B22" s="300"/>
      <c r="C22" s="301"/>
      <c r="D22" s="168" t="s">
        <v>263</v>
      </c>
      <c r="E22" s="172">
        <v>46879.6</v>
      </c>
      <c r="F22" s="172">
        <v>46536.3</v>
      </c>
      <c r="G22" s="167">
        <f>SUM(F22/E22*100)</f>
        <v>99.26769852985095</v>
      </c>
    </row>
    <row r="23" spans="1:7" s="23" customFormat="1" ht="15" customHeight="1">
      <c r="A23" s="300"/>
      <c r="B23" s="300"/>
      <c r="C23" s="301"/>
      <c r="D23" s="170" t="s">
        <v>264</v>
      </c>
      <c r="E23" s="172"/>
      <c r="F23" s="174"/>
      <c r="G23" s="172"/>
    </row>
    <row r="24" spans="1:7" s="23" customFormat="1" ht="24.75" customHeight="1">
      <c r="A24" s="300"/>
      <c r="B24" s="300"/>
      <c r="C24" s="301"/>
      <c r="D24" s="170" t="s">
        <v>265</v>
      </c>
      <c r="E24" s="172">
        <v>39837.9</v>
      </c>
      <c r="F24" s="175">
        <v>39826.4</v>
      </c>
      <c r="G24" s="167">
        <f>SUM(F24/E24*100)</f>
        <v>99.97113301654956</v>
      </c>
    </row>
    <row r="25" spans="1:7" s="23" customFormat="1" ht="15" customHeight="1">
      <c r="A25" s="300"/>
      <c r="B25" s="300"/>
      <c r="C25" s="301"/>
      <c r="D25" s="170" t="s">
        <v>266</v>
      </c>
      <c r="E25" s="172">
        <v>7041.7</v>
      </c>
      <c r="F25" s="176">
        <v>6709.9</v>
      </c>
      <c r="G25" s="167">
        <f>SUM(F25/E25*100)</f>
        <v>95.28806964227388</v>
      </c>
    </row>
    <row r="26" spans="1:7" s="23" customFormat="1" ht="15" customHeight="1">
      <c r="A26" s="300"/>
      <c r="B26" s="300"/>
      <c r="C26" s="301"/>
      <c r="D26" s="170" t="s">
        <v>267</v>
      </c>
      <c r="E26" s="172"/>
      <c r="F26" s="176"/>
      <c r="G26" s="167"/>
    </row>
    <row r="27" spans="1:7" s="23" customFormat="1" ht="27.75" customHeight="1">
      <c r="A27" s="300"/>
      <c r="B27" s="300"/>
      <c r="C27" s="301"/>
      <c r="D27" s="168" t="s">
        <v>268</v>
      </c>
      <c r="E27" s="172"/>
      <c r="F27" s="176"/>
      <c r="G27" s="172"/>
    </row>
    <row r="28" spans="1:7" s="23" customFormat="1" ht="15" customHeight="1">
      <c r="A28" s="300"/>
      <c r="B28" s="300"/>
      <c r="C28" s="301"/>
      <c r="D28" s="168" t="s">
        <v>269</v>
      </c>
      <c r="E28" s="172"/>
      <c r="F28" s="176"/>
      <c r="G28" s="177"/>
    </row>
    <row r="29" spans="1:7" s="23" customFormat="1" ht="18.75" customHeight="1">
      <c r="A29" s="292" t="s">
        <v>41</v>
      </c>
      <c r="B29" s="292" t="s">
        <v>5</v>
      </c>
      <c r="C29" s="295" t="s">
        <v>42</v>
      </c>
      <c r="D29" s="165" t="s">
        <v>262</v>
      </c>
      <c r="E29" s="173">
        <v>3869.8</v>
      </c>
      <c r="F29" s="173">
        <v>3869.8</v>
      </c>
      <c r="G29" s="167">
        <f>SUM(F29/E29*100)</f>
        <v>100</v>
      </c>
    </row>
    <row r="30" spans="1:8" s="23" customFormat="1" ht="15" customHeight="1">
      <c r="A30" s="293"/>
      <c r="B30" s="293"/>
      <c r="C30" s="296"/>
      <c r="D30" s="168" t="s">
        <v>263</v>
      </c>
      <c r="E30" s="172">
        <v>3869.8</v>
      </c>
      <c r="F30" s="172">
        <v>3869.8</v>
      </c>
      <c r="G30" s="167">
        <f>SUM(F30/E30*100)</f>
        <v>100</v>
      </c>
      <c r="H30" s="178"/>
    </row>
    <row r="31" spans="1:7" s="23" customFormat="1" ht="15" customHeight="1">
      <c r="A31" s="293"/>
      <c r="B31" s="293"/>
      <c r="C31" s="296"/>
      <c r="D31" s="170" t="s">
        <v>264</v>
      </c>
      <c r="E31" s="172"/>
      <c r="F31" s="172"/>
      <c r="G31" s="167"/>
    </row>
    <row r="32" spans="1:7" s="23" customFormat="1" ht="24" customHeight="1">
      <c r="A32" s="293"/>
      <c r="B32" s="293"/>
      <c r="C32" s="296"/>
      <c r="D32" s="170" t="s">
        <v>265</v>
      </c>
      <c r="E32" s="172">
        <v>2812</v>
      </c>
      <c r="F32" s="172">
        <v>2812</v>
      </c>
      <c r="G32" s="167">
        <f>SUM(F32/E32*100)</f>
        <v>100</v>
      </c>
    </row>
    <row r="33" spans="1:7" s="23" customFormat="1" ht="15" customHeight="1">
      <c r="A33" s="293"/>
      <c r="B33" s="293"/>
      <c r="C33" s="296"/>
      <c r="D33" s="170" t="s">
        <v>266</v>
      </c>
      <c r="E33" s="172">
        <v>1057.8</v>
      </c>
      <c r="F33" s="172">
        <v>1057.8</v>
      </c>
      <c r="G33" s="167">
        <f>SUM(F33/E33*100)</f>
        <v>100</v>
      </c>
    </row>
    <row r="34" spans="1:7" s="23" customFormat="1" ht="15" customHeight="1">
      <c r="A34" s="293"/>
      <c r="B34" s="293"/>
      <c r="C34" s="296"/>
      <c r="D34" s="170" t="s">
        <v>267</v>
      </c>
      <c r="E34" s="172"/>
      <c r="F34" s="172"/>
      <c r="G34" s="167"/>
    </row>
    <row r="35" spans="1:7" s="23" customFormat="1" ht="24.75" customHeight="1">
      <c r="A35" s="293"/>
      <c r="B35" s="293"/>
      <c r="C35" s="296"/>
      <c r="D35" s="168" t="s">
        <v>268</v>
      </c>
      <c r="E35" s="172"/>
      <c r="F35" s="172"/>
      <c r="G35" s="167"/>
    </row>
    <row r="36" spans="1:7" s="23" customFormat="1" ht="15" customHeight="1">
      <c r="A36" s="294"/>
      <c r="B36" s="294"/>
      <c r="C36" s="297"/>
      <c r="D36" s="168" t="s">
        <v>269</v>
      </c>
      <c r="E36" s="172"/>
      <c r="F36" s="172"/>
      <c r="G36" s="167"/>
    </row>
    <row r="37" spans="1:7" s="23" customFormat="1" ht="15" customHeight="1">
      <c r="A37" s="292" t="s">
        <v>41</v>
      </c>
      <c r="B37" s="292" t="s">
        <v>40</v>
      </c>
      <c r="C37" s="295" t="s">
        <v>86</v>
      </c>
      <c r="D37" s="165" t="s">
        <v>262</v>
      </c>
      <c r="E37" s="173">
        <v>4360.6</v>
      </c>
      <c r="F37" s="173">
        <v>4360.6</v>
      </c>
      <c r="G37" s="167">
        <f>SUM(F37/E37*100)</f>
        <v>100</v>
      </c>
    </row>
    <row r="38" spans="1:8" s="23" customFormat="1" ht="15" customHeight="1">
      <c r="A38" s="293"/>
      <c r="B38" s="293"/>
      <c r="C38" s="296"/>
      <c r="D38" s="168" t="s">
        <v>263</v>
      </c>
      <c r="E38" s="172">
        <v>4360.6</v>
      </c>
      <c r="F38" s="172">
        <v>4360.6</v>
      </c>
      <c r="G38" s="167">
        <f>SUM(F38/E38*100)</f>
        <v>100</v>
      </c>
      <c r="H38" s="178"/>
    </row>
    <row r="39" spans="1:7" s="23" customFormat="1" ht="15" customHeight="1">
      <c r="A39" s="293"/>
      <c r="B39" s="293"/>
      <c r="C39" s="296"/>
      <c r="D39" s="170" t="s">
        <v>264</v>
      </c>
      <c r="E39" s="172"/>
      <c r="F39" s="172"/>
      <c r="G39" s="167"/>
    </row>
    <row r="40" spans="1:7" s="23" customFormat="1" ht="24.75" customHeight="1">
      <c r="A40" s="293"/>
      <c r="B40" s="293"/>
      <c r="C40" s="296"/>
      <c r="D40" s="170" t="s">
        <v>265</v>
      </c>
      <c r="E40" s="172"/>
      <c r="F40" s="172"/>
      <c r="G40" s="167"/>
    </row>
    <row r="41" spans="1:7" s="23" customFormat="1" ht="15" customHeight="1">
      <c r="A41" s="293"/>
      <c r="B41" s="293"/>
      <c r="C41" s="296"/>
      <c r="D41" s="170" t="s">
        <v>266</v>
      </c>
      <c r="E41" s="172"/>
      <c r="F41" s="172"/>
      <c r="G41" s="167"/>
    </row>
    <row r="42" spans="1:7" s="23" customFormat="1" ht="15" customHeight="1">
      <c r="A42" s="293"/>
      <c r="B42" s="293"/>
      <c r="C42" s="296"/>
      <c r="D42" s="170" t="s">
        <v>267</v>
      </c>
      <c r="E42" s="172">
        <v>4360.6</v>
      </c>
      <c r="F42" s="172">
        <v>4360.6</v>
      </c>
      <c r="G42" s="167">
        <f>SUM(F42/E42*100)</f>
        <v>100</v>
      </c>
    </row>
    <row r="43" spans="1:7" s="23" customFormat="1" ht="24.75" customHeight="1">
      <c r="A43" s="293"/>
      <c r="B43" s="293"/>
      <c r="C43" s="296"/>
      <c r="D43" s="168" t="s">
        <v>268</v>
      </c>
      <c r="E43" s="172"/>
      <c r="F43" s="176"/>
      <c r="G43" s="167"/>
    </row>
    <row r="44" spans="1:7" s="23" customFormat="1" ht="15" customHeight="1">
      <c r="A44" s="294"/>
      <c r="B44" s="294"/>
      <c r="C44" s="297"/>
      <c r="D44" s="168" t="s">
        <v>269</v>
      </c>
      <c r="E44" s="172"/>
      <c r="F44" s="176"/>
      <c r="G44" s="167"/>
    </row>
    <row r="47" ht="15">
      <c r="E47" s="179"/>
    </row>
  </sheetData>
  <sheetProtection/>
  <mergeCells count="23">
    <mergeCell ref="A2:G2"/>
    <mergeCell ref="A3:G3"/>
    <mergeCell ref="A4:G4"/>
    <mergeCell ref="A5:G5"/>
    <mergeCell ref="A9:B10"/>
    <mergeCell ref="C9:C11"/>
    <mergeCell ref="D9:D11"/>
    <mergeCell ref="E9:F9"/>
    <mergeCell ref="G9:G11"/>
    <mergeCell ref="E10:E11"/>
    <mergeCell ref="F10:F11"/>
    <mergeCell ref="A13:A20"/>
    <mergeCell ref="B13:B20"/>
    <mergeCell ref="C13:C20"/>
    <mergeCell ref="A21:A28"/>
    <mergeCell ref="B21:B28"/>
    <mergeCell ref="C21:C28"/>
    <mergeCell ref="A29:A36"/>
    <mergeCell ref="B29:B36"/>
    <mergeCell ref="C29:C36"/>
    <mergeCell ref="A37:A44"/>
    <mergeCell ref="B37:B44"/>
    <mergeCell ref="C37:C44"/>
  </mergeCells>
  <printOptions/>
  <pageMargins left="0.5416666666666666" right="0.4583333333333333" top="0.55" bottom="0.6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zoomScale="85" zoomScaleNormal="85" zoomScalePageLayoutView="25" workbookViewId="0" topLeftCell="A1">
      <selection activeCell="J51" sqref="J51"/>
    </sheetView>
  </sheetViews>
  <sheetFormatPr defaultColWidth="8.8515625" defaultRowHeight="15"/>
  <cols>
    <col min="1" max="1" width="3.8515625" style="159" customWidth="1"/>
    <col min="2" max="2" width="3.00390625" style="159" customWidth="1"/>
    <col min="3" max="3" width="3.8515625" style="159" customWidth="1"/>
    <col min="4" max="4" width="3.00390625" style="159" customWidth="1"/>
    <col min="5" max="5" width="28.421875" style="159" customWidth="1"/>
    <col min="6" max="6" width="12.421875" style="159" customWidth="1"/>
    <col min="7" max="7" width="8.8515625" style="159" customWidth="1"/>
    <col min="8" max="8" width="10.57421875" style="159" customWidth="1"/>
    <col min="9" max="9" width="23.140625" style="159" customWidth="1"/>
    <col min="10" max="10" width="18.140625" style="161" customWidth="1"/>
    <col min="11" max="11" width="17.421875" style="161" hidden="1" customWidth="1"/>
    <col min="12" max="16384" width="8.8515625" style="159" customWidth="1"/>
  </cols>
  <sheetData>
    <row r="1" spans="9:14" s="12" customFormat="1" ht="14.25" customHeight="1">
      <c r="I1" s="96"/>
      <c r="J1" s="156"/>
      <c r="K1" s="156" t="s">
        <v>252</v>
      </c>
      <c r="L1" s="96"/>
      <c r="M1" s="96"/>
      <c r="N1" s="16"/>
    </row>
    <row r="2" spans="1:11" s="12" customFormat="1" ht="15.75">
      <c r="A2" s="308" t="s">
        <v>253</v>
      </c>
      <c r="B2" s="309"/>
      <c r="C2" s="309"/>
      <c r="D2" s="309"/>
      <c r="E2" s="309"/>
      <c r="F2" s="309"/>
      <c r="G2" s="309"/>
      <c r="H2" s="309"/>
      <c r="I2" s="309"/>
      <c r="J2" s="309"/>
      <c r="K2" s="157"/>
    </row>
    <row r="3" spans="1:11" s="24" customFormat="1" ht="17.25" customHeight="1">
      <c r="A3" s="310" t="s">
        <v>272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7" s="12" customFormat="1" ht="15" customHeight="1">
      <c r="A4" s="235" t="s">
        <v>81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16"/>
      <c r="M4" s="16"/>
      <c r="N4" s="16"/>
      <c r="O4" s="16"/>
      <c r="P4" s="16"/>
      <c r="Q4" s="16"/>
    </row>
    <row r="5" spans="1:17" s="12" customFormat="1" ht="15.75" customHeight="1">
      <c r="A5" s="235" t="s">
        <v>36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16"/>
      <c r="M5" s="16"/>
      <c r="N5" s="16"/>
      <c r="O5" s="16"/>
      <c r="P5" s="16"/>
      <c r="Q5" s="16"/>
    </row>
    <row r="6" spans="4:11" s="12" customFormat="1" ht="15.75">
      <c r="D6" s="15"/>
      <c r="E6" s="15"/>
      <c r="F6" s="15"/>
      <c r="G6" s="15"/>
      <c r="H6" s="15"/>
      <c r="I6" s="15"/>
      <c r="J6" s="158"/>
      <c r="K6" s="157"/>
    </row>
    <row r="7" spans="1:11" ht="44.25" customHeight="1">
      <c r="A7" s="311" t="s">
        <v>7</v>
      </c>
      <c r="B7" s="312"/>
      <c r="C7" s="312"/>
      <c r="D7" s="313"/>
      <c r="E7" s="314" t="s">
        <v>94</v>
      </c>
      <c r="F7" s="314" t="s">
        <v>95</v>
      </c>
      <c r="G7" s="314" t="s">
        <v>96</v>
      </c>
      <c r="H7" s="314" t="s">
        <v>97</v>
      </c>
      <c r="I7" s="314" t="s">
        <v>98</v>
      </c>
      <c r="J7" s="315" t="s">
        <v>99</v>
      </c>
      <c r="K7" s="314" t="s">
        <v>100</v>
      </c>
    </row>
    <row r="8" spans="1:11" ht="15" customHeight="1">
      <c r="A8" s="7" t="s">
        <v>9</v>
      </c>
      <c r="B8" s="7" t="s">
        <v>8</v>
      </c>
      <c r="C8" s="7" t="s">
        <v>101</v>
      </c>
      <c r="D8" s="7" t="s">
        <v>102</v>
      </c>
      <c r="E8" s="314"/>
      <c r="F8" s="314"/>
      <c r="G8" s="314"/>
      <c r="H8" s="314"/>
      <c r="I8" s="314"/>
      <c r="J8" s="316"/>
      <c r="K8" s="314"/>
    </row>
    <row r="9" spans="1:1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99">
        <v>10</v>
      </c>
      <c r="K9" s="7">
        <v>11</v>
      </c>
    </row>
    <row r="10" spans="1:11" s="160" customFormat="1" ht="25.5">
      <c r="A10" s="100">
        <v>9</v>
      </c>
      <c r="B10" s="100">
        <v>1</v>
      </c>
      <c r="C10" s="100"/>
      <c r="D10" s="100"/>
      <c r="E10" s="101" t="s">
        <v>84</v>
      </c>
      <c r="F10" s="100"/>
      <c r="G10" s="26" t="s">
        <v>103</v>
      </c>
      <c r="H10" s="26">
        <v>2021</v>
      </c>
      <c r="I10" s="100"/>
      <c r="J10" s="102"/>
      <c r="K10" s="103"/>
    </row>
    <row r="11" spans="1:11" s="160" customFormat="1" ht="60">
      <c r="A11" s="104" t="s">
        <v>104</v>
      </c>
      <c r="B11" s="104" t="s">
        <v>6</v>
      </c>
      <c r="C11" s="104" t="s">
        <v>105</v>
      </c>
      <c r="D11" s="100"/>
      <c r="E11" s="105" t="s">
        <v>106</v>
      </c>
      <c r="F11" s="106" t="s">
        <v>107</v>
      </c>
      <c r="G11" s="26" t="s">
        <v>103</v>
      </c>
      <c r="H11" s="26">
        <v>2021</v>
      </c>
      <c r="I11" s="100"/>
      <c r="J11" s="102"/>
      <c r="K11" s="103"/>
    </row>
    <row r="12" spans="1:11" s="4" customFormat="1" ht="54" customHeight="1">
      <c r="A12" s="10" t="s">
        <v>104</v>
      </c>
      <c r="B12" s="10" t="s">
        <v>6</v>
      </c>
      <c r="C12" s="10" t="s">
        <v>105</v>
      </c>
      <c r="D12" s="10" t="s">
        <v>6</v>
      </c>
      <c r="E12" s="107" t="s">
        <v>108</v>
      </c>
      <c r="F12" s="106" t="s">
        <v>107</v>
      </c>
      <c r="G12" s="26" t="s">
        <v>103</v>
      </c>
      <c r="H12" s="26">
        <v>2021</v>
      </c>
      <c r="I12" s="107" t="s">
        <v>109</v>
      </c>
      <c r="J12" s="108" t="s">
        <v>273</v>
      </c>
      <c r="K12" s="109"/>
    </row>
    <row r="13" spans="1:11" s="4" customFormat="1" ht="47.25" customHeight="1">
      <c r="A13" s="10" t="s">
        <v>104</v>
      </c>
      <c r="B13" s="10" t="s">
        <v>6</v>
      </c>
      <c r="C13" s="10" t="s">
        <v>110</v>
      </c>
      <c r="D13" s="10" t="s">
        <v>5</v>
      </c>
      <c r="E13" s="110" t="s">
        <v>111</v>
      </c>
      <c r="F13" s="106" t="s">
        <v>107</v>
      </c>
      <c r="G13" s="26" t="s">
        <v>103</v>
      </c>
      <c r="H13" s="26">
        <v>2021</v>
      </c>
      <c r="I13" s="111" t="s">
        <v>112</v>
      </c>
      <c r="J13" s="108" t="s">
        <v>113</v>
      </c>
      <c r="K13" s="109" t="s">
        <v>114</v>
      </c>
    </row>
    <row r="14" spans="1:11" s="4" customFormat="1" ht="49.5" customHeight="1">
      <c r="A14" s="10" t="s">
        <v>104</v>
      </c>
      <c r="B14" s="10" t="s">
        <v>6</v>
      </c>
      <c r="C14" s="10" t="s">
        <v>110</v>
      </c>
      <c r="D14" s="10" t="s">
        <v>40</v>
      </c>
      <c r="E14" s="107" t="s">
        <v>115</v>
      </c>
      <c r="F14" s="106" t="s">
        <v>107</v>
      </c>
      <c r="G14" s="26" t="s">
        <v>103</v>
      </c>
      <c r="H14" s="26">
        <v>2021</v>
      </c>
      <c r="I14" s="112" t="s">
        <v>116</v>
      </c>
      <c r="J14" s="108" t="s">
        <v>117</v>
      </c>
      <c r="K14" s="109"/>
    </row>
    <row r="15" spans="1:11" s="4" customFormat="1" ht="106.5" customHeight="1">
      <c r="A15" s="10" t="s">
        <v>104</v>
      </c>
      <c r="B15" s="10" t="s">
        <v>6</v>
      </c>
      <c r="C15" s="10" t="s">
        <v>110</v>
      </c>
      <c r="D15" s="10" t="s">
        <v>118</v>
      </c>
      <c r="E15" s="107" t="s">
        <v>119</v>
      </c>
      <c r="F15" s="106" t="s">
        <v>107</v>
      </c>
      <c r="G15" s="26" t="s">
        <v>103</v>
      </c>
      <c r="H15" s="26">
        <v>2021</v>
      </c>
      <c r="I15" s="107" t="s">
        <v>120</v>
      </c>
      <c r="J15" s="113" t="s">
        <v>274</v>
      </c>
      <c r="K15" s="109"/>
    </row>
    <row r="16" spans="1:11" s="160" customFormat="1" ht="61.5" customHeight="1">
      <c r="A16" s="104" t="s">
        <v>104</v>
      </c>
      <c r="B16" s="104" t="s">
        <v>6</v>
      </c>
      <c r="C16" s="104" t="s">
        <v>121</v>
      </c>
      <c r="D16" s="104"/>
      <c r="E16" s="105" t="s">
        <v>122</v>
      </c>
      <c r="F16" s="105" t="s">
        <v>123</v>
      </c>
      <c r="G16" s="26" t="s">
        <v>103</v>
      </c>
      <c r="H16" s="26">
        <v>2021</v>
      </c>
      <c r="I16" s="114"/>
      <c r="J16" s="114"/>
      <c r="K16" s="103"/>
    </row>
    <row r="17" spans="1:11" s="4" customFormat="1" ht="89.25" customHeight="1">
      <c r="A17" s="10" t="s">
        <v>104</v>
      </c>
      <c r="B17" s="10" t="s">
        <v>6</v>
      </c>
      <c r="C17" s="10" t="s">
        <v>121</v>
      </c>
      <c r="D17" s="10" t="s">
        <v>6</v>
      </c>
      <c r="E17" s="115" t="s">
        <v>124</v>
      </c>
      <c r="F17" s="115" t="s">
        <v>123</v>
      </c>
      <c r="G17" s="26" t="s">
        <v>103</v>
      </c>
      <c r="H17" s="26">
        <v>2021</v>
      </c>
      <c r="I17" s="107" t="s">
        <v>125</v>
      </c>
      <c r="J17" s="108" t="s">
        <v>126</v>
      </c>
      <c r="K17" s="109"/>
    </row>
    <row r="18" spans="1:11" s="4" customFormat="1" ht="137.25" customHeight="1">
      <c r="A18" s="10" t="s">
        <v>104</v>
      </c>
      <c r="B18" s="10" t="s">
        <v>6</v>
      </c>
      <c r="C18" s="10" t="s">
        <v>121</v>
      </c>
      <c r="D18" s="10" t="s">
        <v>5</v>
      </c>
      <c r="E18" s="115" t="s">
        <v>127</v>
      </c>
      <c r="F18" s="115" t="s">
        <v>123</v>
      </c>
      <c r="G18" s="26" t="s">
        <v>103</v>
      </c>
      <c r="H18" s="26">
        <v>2020</v>
      </c>
      <c r="I18" s="116" t="s">
        <v>128</v>
      </c>
      <c r="J18" s="108" t="s">
        <v>309</v>
      </c>
      <c r="K18" s="109"/>
    </row>
    <row r="19" spans="1:11" s="4" customFormat="1" ht="103.5" customHeight="1">
      <c r="A19" s="10" t="s">
        <v>104</v>
      </c>
      <c r="B19" s="10" t="s">
        <v>6</v>
      </c>
      <c r="C19" s="10" t="s">
        <v>121</v>
      </c>
      <c r="D19" s="10" t="s">
        <v>40</v>
      </c>
      <c r="E19" s="116" t="s">
        <v>129</v>
      </c>
      <c r="F19" s="115" t="s">
        <v>123</v>
      </c>
      <c r="G19" s="26" t="s">
        <v>103</v>
      </c>
      <c r="H19" s="26">
        <v>2021</v>
      </c>
      <c r="I19" s="107" t="s">
        <v>310</v>
      </c>
      <c r="J19" s="182" t="s">
        <v>130</v>
      </c>
      <c r="K19" s="109"/>
    </row>
    <row r="20" spans="1:11" s="4" customFormat="1" ht="84.75" customHeight="1">
      <c r="A20" s="10" t="s">
        <v>104</v>
      </c>
      <c r="B20" s="10" t="s">
        <v>6</v>
      </c>
      <c r="C20" s="10" t="s">
        <v>121</v>
      </c>
      <c r="D20" s="10" t="s">
        <v>118</v>
      </c>
      <c r="E20" s="116" t="s">
        <v>131</v>
      </c>
      <c r="F20" s="115" t="s">
        <v>123</v>
      </c>
      <c r="G20" s="26" t="s">
        <v>103</v>
      </c>
      <c r="H20" s="26">
        <v>2021</v>
      </c>
      <c r="I20" s="116" t="s">
        <v>132</v>
      </c>
      <c r="J20" s="108" t="s">
        <v>133</v>
      </c>
      <c r="K20" s="109"/>
    </row>
    <row r="21" spans="1:11" s="160" customFormat="1" ht="29.25" customHeight="1">
      <c r="A21" s="104" t="s">
        <v>104</v>
      </c>
      <c r="B21" s="104" t="s">
        <v>6</v>
      </c>
      <c r="C21" s="104" t="s">
        <v>134</v>
      </c>
      <c r="D21" s="104"/>
      <c r="E21" s="117" t="s">
        <v>135</v>
      </c>
      <c r="F21" s="118" t="s">
        <v>136</v>
      </c>
      <c r="G21" s="100" t="s">
        <v>103</v>
      </c>
      <c r="H21" s="100">
        <v>2021</v>
      </c>
      <c r="I21" s="114"/>
      <c r="J21" s="114"/>
      <c r="K21" s="103"/>
    </row>
    <row r="22" spans="1:11" s="4" customFormat="1" ht="120" customHeight="1">
      <c r="A22" s="10" t="s">
        <v>104</v>
      </c>
      <c r="B22" s="10" t="s">
        <v>6</v>
      </c>
      <c r="C22" s="10" t="s">
        <v>134</v>
      </c>
      <c r="D22" s="10" t="s">
        <v>6</v>
      </c>
      <c r="E22" s="107" t="s">
        <v>137</v>
      </c>
      <c r="F22" s="119" t="s">
        <v>136</v>
      </c>
      <c r="G22" s="26" t="s">
        <v>103</v>
      </c>
      <c r="H22" s="26">
        <v>2021</v>
      </c>
      <c r="I22" s="107" t="s">
        <v>138</v>
      </c>
      <c r="J22" s="108" t="s">
        <v>278</v>
      </c>
      <c r="K22" s="109"/>
    </row>
    <row r="23" spans="1:11" s="4" customFormat="1" ht="83.25" customHeight="1">
      <c r="A23" s="10" t="s">
        <v>104</v>
      </c>
      <c r="B23" s="10" t="s">
        <v>6</v>
      </c>
      <c r="C23" s="10" t="s">
        <v>134</v>
      </c>
      <c r="D23" s="10" t="s">
        <v>5</v>
      </c>
      <c r="E23" s="120" t="s">
        <v>139</v>
      </c>
      <c r="F23" s="107" t="s">
        <v>107</v>
      </c>
      <c r="G23" s="26" t="s">
        <v>103</v>
      </c>
      <c r="H23" s="26">
        <v>2021</v>
      </c>
      <c r="I23" s="107" t="s">
        <v>140</v>
      </c>
      <c r="J23" s="108" t="s">
        <v>275</v>
      </c>
      <c r="K23" s="109"/>
    </row>
    <row r="24" spans="1:11" s="4" customFormat="1" ht="87.75" customHeight="1">
      <c r="A24" s="10" t="s">
        <v>104</v>
      </c>
      <c r="B24" s="10" t="s">
        <v>6</v>
      </c>
      <c r="C24" s="10" t="s">
        <v>134</v>
      </c>
      <c r="D24" s="10" t="s">
        <v>40</v>
      </c>
      <c r="E24" s="107" t="s">
        <v>141</v>
      </c>
      <c r="F24" s="119" t="s">
        <v>136</v>
      </c>
      <c r="G24" s="26" t="s">
        <v>103</v>
      </c>
      <c r="H24" s="26">
        <v>2021</v>
      </c>
      <c r="I24" s="107" t="s">
        <v>142</v>
      </c>
      <c r="J24" s="182" t="s">
        <v>279</v>
      </c>
      <c r="K24" s="109" t="s">
        <v>143</v>
      </c>
    </row>
    <row r="25" spans="1:11" s="4" customFormat="1" ht="54.75" customHeight="1">
      <c r="A25" s="104" t="s">
        <v>104</v>
      </c>
      <c r="B25" s="104" t="s">
        <v>6</v>
      </c>
      <c r="C25" s="104" t="s">
        <v>144</v>
      </c>
      <c r="D25" s="104"/>
      <c r="E25" s="121" t="s">
        <v>145</v>
      </c>
      <c r="F25" s="122" t="s">
        <v>107</v>
      </c>
      <c r="G25" s="100" t="s">
        <v>103</v>
      </c>
      <c r="H25" s="100">
        <v>2021</v>
      </c>
      <c r="I25" s="108"/>
      <c r="J25" s="108"/>
      <c r="K25" s="109"/>
    </row>
    <row r="26" spans="1:11" s="4" customFormat="1" ht="63.75" customHeight="1">
      <c r="A26" s="10" t="s">
        <v>104</v>
      </c>
      <c r="B26" s="10" t="s">
        <v>6</v>
      </c>
      <c r="C26" s="10" t="s">
        <v>144</v>
      </c>
      <c r="D26" s="10" t="s">
        <v>6</v>
      </c>
      <c r="E26" s="123" t="s">
        <v>146</v>
      </c>
      <c r="F26" s="115" t="s">
        <v>147</v>
      </c>
      <c r="G26" s="26" t="s">
        <v>103</v>
      </c>
      <c r="H26" s="26">
        <v>2021</v>
      </c>
      <c r="I26" s="112" t="s">
        <v>148</v>
      </c>
      <c r="J26" s="108" t="s">
        <v>276</v>
      </c>
      <c r="K26" s="109"/>
    </row>
    <row r="27" spans="1:11" s="4" customFormat="1" ht="40.5" customHeight="1">
      <c r="A27" s="10" t="s">
        <v>104</v>
      </c>
      <c r="B27" s="10" t="s">
        <v>6</v>
      </c>
      <c r="C27" s="10" t="s">
        <v>144</v>
      </c>
      <c r="D27" s="10" t="s">
        <v>5</v>
      </c>
      <c r="E27" s="107" t="s">
        <v>149</v>
      </c>
      <c r="F27" s="115" t="s">
        <v>150</v>
      </c>
      <c r="G27" s="26" t="s">
        <v>103</v>
      </c>
      <c r="H27" s="26">
        <v>2021</v>
      </c>
      <c r="I27" s="124" t="s">
        <v>151</v>
      </c>
      <c r="J27" s="108" t="s">
        <v>277</v>
      </c>
      <c r="K27" s="109"/>
    </row>
    <row r="28" spans="1:11" s="4" customFormat="1" ht="51.75" customHeight="1">
      <c r="A28" s="10" t="s">
        <v>104</v>
      </c>
      <c r="B28" s="10" t="s">
        <v>6</v>
      </c>
      <c r="C28" s="10" t="s">
        <v>144</v>
      </c>
      <c r="D28" s="10" t="s">
        <v>40</v>
      </c>
      <c r="E28" s="110" t="s">
        <v>152</v>
      </c>
      <c r="F28" s="107" t="s">
        <v>107</v>
      </c>
      <c r="G28" s="26" t="s">
        <v>103</v>
      </c>
      <c r="H28" s="26">
        <v>2021</v>
      </c>
      <c r="I28" s="107" t="s">
        <v>153</v>
      </c>
      <c r="J28" s="108" t="s">
        <v>154</v>
      </c>
      <c r="K28" s="109"/>
    </row>
    <row r="29" spans="1:11" s="4" customFormat="1" ht="29.25" customHeight="1">
      <c r="A29" s="104" t="s">
        <v>104</v>
      </c>
      <c r="B29" s="104" t="s">
        <v>6</v>
      </c>
      <c r="C29" s="104" t="s">
        <v>155</v>
      </c>
      <c r="D29" s="10"/>
      <c r="E29" s="105" t="s">
        <v>156</v>
      </c>
      <c r="F29" s="105" t="s">
        <v>123</v>
      </c>
      <c r="G29" s="100" t="s">
        <v>103</v>
      </c>
      <c r="H29" s="100">
        <v>2021</v>
      </c>
      <c r="I29" s="108"/>
      <c r="J29" s="108"/>
      <c r="K29" s="109"/>
    </row>
    <row r="30" spans="1:11" s="4" customFormat="1" ht="64.5" customHeight="1">
      <c r="A30" s="10" t="s">
        <v>104</v>
      </c>
      <c r="B30" s="10" t="s">
        <v>6</v>
      </c>
      <c r="C30" s="10" t="s">
        <v>155</v>
      </c>
      <c r="D30" s="10" t="s">
        <v>6</v>
      </c>
      <c r="E30" s="120" t="s">
        <v>157</v>
      </c>
      <c r="F30" s="115" t="s">
        <v>158</v>
      </c>
      <c r="G30" s="26" t="s">
        <v>103</v>
      </c>
      <c r="H30" s="26">
        <v>2021</v>
      </c>
      <c r="I30" s="125" t="s">
        <v>159</v>
      </c>
      <c r="J30" s="182" t="s">
        <v>317</v>
      </c>
      <c r="K30" s="109"/>
    </row>
    <row r="31" spans="1:11" s="4" customFormat="1" ht="51.75" customHeight="1">
      <c r="A31" s="10" t="s">
        <v>104</v>
      </c>
      <c r="B31" s="10" t="s">
        <v>6</v>
      </c>
      <c r="C31" s="10" t="s">
        <v>155</v>
      </c>
      <c r="D31" s="10" t="s">
        <v>5</v>
      </c>
      <c r="E31" s="120" t="s">
        <v>160</v>
      </c>
      <c r="F31" s="115" t="s">
        <v>123</v>
      </c>
      <c r="G31" s="26" t="s">
        <v>103</v>
      </c>
      <c r="H31" s="26">
        <v>2021</v>
      </c>
      <c r="I31" s="107" t="s">
        <v>161</v>
      </c>
      <c r="J31" s="182" t="s">
        <v>162</v>
      </c>
      <c r="K31" s="109"/>
    </row>
    <row r="32" spans="1:11" s="4" customFormat="1" ht="42" customHeight="1">
      <c r="A32" s="104" t="s">
        <v>104</v>
      </c>
      <c r="B32" s="104" t="s">
        <v>6</v>
      </c>
      <c r="C32" s="104" t="s">
        <v>163</v>
      </c>
      <c r="D32" s="10"/>
      <c r="E32" s="126" t="s">
        <v>164</v>
      </c>
      <c r="F32" s="127" t="s">
        <v>123</v>
      </c>
      <c r="G32" s="100" t="s">
        <v>103</v>
      </c>
      <c r="H32" s="100">
        <v>2021</v>
      </c>
      <c r="I32" s="108"/>
      <c r="J32" s="108"/>
      <c r="K32" s="109"/>
    </row>
    <row r="33" spans="1:11" s="4" customFormat="1" ht="94.5" customHeight="1">
      <c r="A33" s="10" t="s">
        <v>104</v>
      </c>
      <c r="B33" s="10" t="s">
        <v>6</v>
      </c>
      <c r="C33" s="10" t="s">
        <v>163</v>
      </c>
      <c r="D33" s="10" t="s">
        <v>6</v>
      </c>
      <c r="E33" s="128" t="s">
        <v>165</v>
      </c>
      <c r="F33" s="115" t="s">
        <v>123</v>
      </c>
      <c r="G33" s="26" t="s">
        <v>103</v>
      </c>
      <c r="H33" s="26">
        <v>2021</v>
      </c>
      <c r="I33" s="107" t="s">
        <v>166</v>
      </c>
      <c r="J33" s="108" t="s">
        <v>314</v>
      </c>
      <c r="K33" s="109"/>
    </row>
    <row r="34" spans="1:11" s="4" customFormat="1" ht="84" customHeight="1">
      <c r="A34" s="10" t="s">
        <v>104</v>
      </c>
      <c r="B34" s="10" t="s">
        <v>6</v>
      </c>
      <c r="C34" s="10" t="s">
        <v>163</v>
      </c>
      <c r="D34" s="10" t="s">
        <v>5</v>
      </c>
      <c r="E34" s="107" t="s">
        <v>167</v>
      </c>
      <c r="F34" s="115" t="s">
        <v>123</v>
      </c>
      <c r="G34" s="26" t="s">
        <v>103</v>
      </c>
      <c r="H34" s="26">
        <v>2021</v>
      </c>
      <c r="I34" s="107" t="s">
        <v>168</v>
      </c>
      <c r="J34" s="108" t="s">
        <v>313</v>
      </c>
      <c r="K34" s="109"/>
    </row>
    <row r="35" spans="1:11" s="4" customFormat="1" ht="46.5" customHeight="1">
      <c r="A35" s="10" t="s">
        <v>104</v>
      </c>
      <c r="B35" s="10" t="s">
        <v>6</v>
      </c>
      <c r="C35" s="10" t="s">
        <v>163</v>
      </c>
      <c r="D35" s="10" t="s">
        <v>40</v>
      </c>
      <c r="E35" s="129" t="s">
        <v>169</v>
      </c>
      <c r="F35" s="115" t="s">
        <v>123</v>
      </c>
      <c r="G35" s="26" t="s">
        <v>103</v>
      </c>
      <c r="H35" s="26">
        <v>2021</v>
      </c>
      <c r="I35" s="129" t="s">
        <v>170</v>
      </c>
      <c r="J35" s="108" t="s">
        <v>315</v>
      </c>
      <c r="K35" s="109"/>
    </row>
    <row r="36" spans="1:11" s="4" customFormat="1" ht="38.25" customHeight="1">
      <c r="A36" s="104" t="s">
        <v>104</v>
      </c>
      <c r="B36" s="104" t="s">
        <v>6</v>
      </c>
      <c r="C36" s="104" t="s">
        <v>171</v>
      </c>
      <c r="D36" s="10"/>
      <c r="E36" s="126" t="s">
        <v>172</v>
      </c>
      <c r="F36" s="105" t="s">
        <v>158</v>
      </c>
      <c r="G36" s="100" t="s">
        <v>103</v>
      </c>
      <c r="H36" s="100">
        <v>2021</v>
      </c>
      <c r="I36" s="108"/>
      <c r="J36" s="108"/>
      <c r="K36" s="109"/>
    </row>
    <row r="37" spans="1:11" s="4" customFormat="1" ht="47.25" customHeight="1">
      <c r="A37" s="10" t="s">
        <v>104</v>
      </c>
      <c r="B37" s="10" t="s">
        <v>6</v>
      </c>
      <c r="C37" s="10" t="s">
        <v>171</v>
      </c>
      <c r="D37" s="10" t="s">
        <v>6</v>
      </c>
      <c r="E37" s="107" t="s">
        <v>173</v>
      </c>
      <c r="F37" s="115" t="s">
        <v>158</v>
      </c>
      <c r="G37" s="26" t="s">
        <v>103</v>
      </c>
      <c r="H37" s="26">
        <v>2021</v>
      </c>
      <c r="I37" s="107" t="s">
        <v>174</v>
      </c>
      <c r="J37" s="108" t="s">
        <v>270</v>
      </c>
      <c r="K37" s="109"/>
    </row>
    <row r="38" spans="1:11" s="4" customFormat="1" ht="88.5" customHeight="1">
      <c r="A38" s="10" t="s">
        <v>104</v>
      </c>
      <c r="B38" s="10" t="s">
        <v>6</v>
      </c>
      <c r="C38" s="10" t="s">
        <v>171</v>
      </c>
      <c r="D38" s="10" t="s">
        <v>5</v>
      </c>
      <c r="E38" s="107" t="s">
        <v>175</v>
      </c>
      <c r="F38" s="115" t="s">
        <v>158</v>
      </c>
      <c r="G38" s="26" t="s">
        <v>103</v>
      </c>
      <c r="H38" s="26">
        <v>2021</v>
      </c>
      <c r="I38" s="107" t="s">
        <v>174</v>
      </c>
      <c r="J38" s="108" t="s">
        <v>270</v>
      </c>
      <c r="K38" s="109"/>
    </row>
    <row r="39" spans="1:11" s="4" customFormat="1" ht="63.75" customHeight="1">
      <c r="A39" s="10" t="s">
        <v>104</v>
      </c>
      <c r="B39" s="10" t="s">
        <v>6</v>
      </c>
      <c r="C39" s="10" t="s">
        <v>171</v>
      </c>
      <c r="D39" s="10" t="s">
        <v>40</v>
      </c>
      <c r="E39" s="112" t="s">
        <v>176</v>
      </c>
      <c r="F39" s="112" t="s">
        <v>280</v>
      </c>
      <c r="G39" s="26" t="s">
        <v>103</v>
      </c>
      <c r="H39" s="26">
        <v>2021</v>
      </c>
      <c r="I39" s="107" t="s">
        <v>177</v>
      </c>
      <c r="J39" s="182" t="s">
        <v>307</v>
      </c>
      <c r="K39" s="109"/>
    </row>
    <row r="40" spans="1:11" s="4" customFormat="1" ht="57" customHeight="1">
      <c r="A40" s="104" t="s">
        <v>104</v>
      </c>
      <c r="B40" s="104" t="s">
        <v>6</v>
      </c>
      <c r="C40" s="104" t="s">
        <v>178</v>
      </c>
      <c r="D40" s="10"/>
      <c r="E40" s="121" t="s">
        <v>179</v>
      </c>
      <c r="F40" s="130" t="s">
        <v>180</v>
      </c>
      <c r="G40" s="100" t="s">
        <v>103</v>
      </c>
      <c r="H40" s="100">
        <v>2021</v>
      </c>
      <c r="I40" s="108"/>
      <c r="J40" s="108"/>
      <c r="K40" s="109"/>
    </row>
    <row r="41" spans="1:11" s="4" customFormat="1" ht="54" customHeight="1">
      <c r="A41" s="10" t="s">
        <v>104</v>
      </c>
      <c r="B41" s="10" t="s">
        <v>6</v>
      </c>
      <c r="C41" s="10" t="s">
        <v>178</v>
      </c>
      <c r="D41" s="10" t="s">
        <v>6</v>
      </c>
      <c r="E41" s="131" t="s">
        <v>181</v>
      </c>
      <c r="F41" s="132" t="s">
        <v>180</v>
      </c>
      <c r="G41" s="26" t="s">
        <v>103</v>
      </c>
      <c r="H41" s="26">
        <v>2021</v>
      </c>
      <c r="I41" s="107" t="s">
        <v>182</v>
      </c>
      <c r="J41" s="182" t="s">
        <v>270</v>
      </c>
      <c r="K41" s="109"/>
    </row>
    <row r="42" spans="1:11" s="4" customFormat="1" ht="54.75" customHeight="1">
      <c r="A42" s="10" t="s">
        <v>104</v>
      </c>
      <c r="B42" s="10" t="s">
        <v>6</v>
      </c>
      <c r="C42" s="10" t="s">
        <v>178</v>
      </c>
      <c r="D42" s="10" t="s">
        <v>5</v>
      </c>
      <c r="E42" s="115" t="s">
        <v>183</v>
      </c>
      <c r="F42" s="132" t="s">
        <v>180</v>
      </c>
      <c r="G42" s="26" t="s">
        <v>103</v>
      </c>
      <c r="H42" s="26">
        <v>2021</v>
      </c>
      <c r="I42" s="107" t="s">
        <v>182</v>
      </c>
      <c r="J42" s="182" t="s">
        <v>281</v>
      </c>
      <c r="K42" s="109"/>
    </row>
    <row r="43" spans="1:11" s="4" customFormat="1" ht="48" customHeight="1">
      <c r="A43" s="10" t="s">
        <v>104</v>
      </c>
      <c r="B43" s="10" t="s">
        <v>6</v>
      </c>
      <c r="C43" s="10" t="s">
        <v>178</v>
      </c>
      <c r="D43" s="10" t="s">
        <v>40</v>
      </c>
      <c r="E43" s="110" t="s">
        <v>184</v>
      </c>
      <c r="F43" s="132" t="s">
        <v>180</v>
      </c>
      <c r="G43" s="26" t="s">
        <v>103</v>
      </c>
      <c r="H43" s="26">
        <v>2021</v>
      </c>
      <c r="I43" s="107" t="s">
        <v>182</v>
      </c>
      <c r="J43" s="182" t="s">
        <v>270</v>
      </c>
      <c r="K43" s="109"/>
    </row>
    <row r="44" spans="1:11" s="4" customFormat="1" ht="51.75" customHeight="1">
      <c r="A44" s="10" t="s">
        <v>104</v>
      </c>
      <c r="B44" s="10" t="s">
        <v>6</v>
      </c>
      <c r="C44" s="10" t="s">
        <v>178</v>
      </c>
      <c r="D44" s="10" t="s">
        <v>118</v>
      </c>
      <c r="E44" s="107" t="s">
        <v>185</v>
      </c>
      <c r="F44" s="132" t="s">
        <v>180</v>
      </c>
      <c r="G44" s="26" t="s">
        <v>103</v>
      </c>
      <c r="H44" s="26">
        <v>2021</v>
      </c>
      <c r="I44" s="107" t="s">
        <v>182</v>
      </c>
      <c r="J44" s="182" t="s">
        <v>282</v>
      </c>
      <c r="K44" s="109"/>
    </row>
    <row r="45" spans="1:11" s="4" customFormat="1" ht="110.25" customHeight="1">
      <c r="A45" s="10" t="s">
        <v>186</v>
      </c>
      <c r="B45" s="10" t="s">
        <v>6</v>
      </c>
      <c r="C45" s="10" t="s">
        <v>178</v>
      </c>
      <c r="D45" s="10" t="s">
        <v>187</v>
      </c>
      <c r="E45" s="133" t="s">
        <v>188</v>
      </c>
      <c r="F45" s="132" t="s">
        <v>180</v>
      </c>
      <c r="G45" s="26" t="s">
        <v>103</v>
      </c>
      <c r="H45" s="26">
        <v>2021</v>
      </c>
      <c r="I45" s="107" t="s">
        <v>182</v>
      </c>
      <c r="J45" s="182" t="s">
        <v>283</v>
      </c>
      <c r="K45" s="109"/>
    </row>
    <row r="46" spans="1:11" s="4" customFormat="1" ht="18.75" customHeight="1">
      <c r="A46" s="104" t="s">
        <v>104</v>
      </c>
      <c r="B46" s="104" t="s">
        <v>5</v>
      </c>
      <c r="C46" s="10"/>
      <c r="D46" s="10"/>
      <c r="E46" s="117" t="s">
        <v>42</v>
      </c>
      <c r="F46" s="134"/>
      <c r="G46" s="134"/>
      <c r="H46" s="134"/>
      <c r="I46" s="108"/>
      <c r="J46" s="108"/>
      <c r="K46" s="109"/>
    </row>
    <row r="47" spans="1:11" s="4" customFormat="1" ht="66" customHeight="1">
      <c r="A47" s="10" t="s">
        <v>104</v>
      </c>
      <c r="B47" s="10" t="s">
        <v>5</v>
      </c>
      <c r="C47" s="10" t="s">
        <v>110</v>
      </c>
      <c r="D47" s="10"/>
      <c r="E47" s="135" t="s">
        <v>189</v>
      </c>
      <c r="F47" s="136" t="s">
        <v>190</v>
      </c>
      <c r="G47" s="100" t="s">
        <v>103</v>
      </c>
      <c r="H47" s="100">
        <v>2021</v>
      </c>
      <c r="I47" s="108"/>
      <c r="J47" s="108"/>
      <c r="K47" s="109"/>
    </row>
    <row r="48" spans="1:11" s="4" customFormat="1" ht="207.75" customHeight="1">
      <c r="A48" s="10" t="s">
        <v>104</v>
      </c>
      <c r="B48" s="10" t="s">
        <v>5</v>
      </c>
      <c r="C48" s="10" t="s">
        <v>110</v>
      </c>
      <c r="D48" s="10" t="s">
        <v>6</v>
      </c>
      <c r="E48" s="115" t="s">
        <v>191</v>
      </c>
      <c r="F48" s="137" t="s">
        <v>192</v>
      </c>
      <c r="G48" s="134" t="s">
        <v>103</v>
      </c>
      <c r="H48" s="134">
        <v>2021</v>
      </c>
      <c r="I48" s="108" t="s">
        <v>193</v>
      </c>
      <c r="J48" s="138" t="s">
        <v>284</v>
      </c>
      <c r="K48" s="109"/>
    </row>
    <row r="49" spans="1:11" s="4" customFormat="1" ht="270.75" customHeight="1">
      <c r="A49" s="10" t="s">
        <v>104</v>
      </c>
      <c r="B49" s="10" t="s">
        <v>5</v>
      </c>
      <c r="C49" s="10" t="s">
        <v>110</v>
      </c>
      <c r="D49" s="10" t="s">
        <v>5</v>
      </c>
      <c r="E49" s="115" t="s">
        <v>194</v>
      </c>
      <c r="F49" s="137" t="s">
        <v>192</v>
      </c>
      <c r="G49" s="134" t="s">
        <v>103</v>
      </c>
      <c r="H49" s="134">
        <v>2021</v>
      </c>
      <c r="I49" s="107" t="s">
        <v>195</v>
      </c>
      <c r="J49" s="190" t="s">
        <v>285</v>
      </c>
      <c r="K49" s="109"/>
    </row>
    <row r="50" spans="1:11" s="4" customFormat="1" ht="137.25" customHeight="1">
      <c r="A50" s="10"/>
      <c r="B50" s="10" t="s">
        <v>5</v>
      </c>
      <c r="C50" s="10" t="s">
        <v>105</v>
      </c>
      <c r="D50" s="10" t="s">
        <v>40</v>
      </c>
      <c r="E50" s="110" t="s">
        <v>196</v>
      </c>
      <c r="F50" s="137" t="s">
        <v>192</v>
      </c>
      <c r="G50" s="134" t="s">
        <v>103</v>
      </c>
      <c r="H50" s="134">
        <v>2021</v>
      </c>
      <c r="I50" s="107" t="s">
        <v>197</v>
      </c>
      <c r="J50" s="140" t="s">
        <v>286</v>
      </c>
      <c r="K50" s="141"/>
    </row>
    <row r="51" spans="1:11" s="160" customFormat="1" ht="264" customHeight="1">
      <c r="A51" s="10" t="s">
        <v>104</v>
      </c>
      <c r="B51" s="10" t="s">
        <v>5</v>
      </c>
      <c r="C51" s="10" t="s">
        <v>110</v>
      </c>
      <c r="D51" s="10" t="s">
        <v>118</v>
      </c>
      <c r="E51" s="107" t="s">
        <v>198</v>
      </c>
      <c r="F51" s="137" t="s">
        <v>192</v>
      </c>
      <c r="G51" s="134" t="s">
        <v>103</v>
      </c>
      <c r="H51" s="134">
        <v>2021</v>
      </c>
      <c r="I51" s="107" t="s">
        <v>287</v>
      </c>
      <c r="J51" s="150" t="s">
        <v>288</v>
      </c>
      <c r="K51" s="142"/>
    </row>
    <row r="52" spans="1:11" s="4" customFormat="1" ht="123.75" customHeight="1">
      <c r="A52" s="10" t="s">
        <v>104</v>
      </c>
      <c r="B52" s="10" t="s">
        <v>5</v>
      </c>
      <c r="C52" s="10" t="s">
        <v>110</v>
      </c>
      <c r="D52" s="10" t="s">
        <v>187</v>
      </c>
      <c r="E52" s="107" t="s">
        <v>199</v>
      </c>
      <c r="F52" s="137" t="s">
        <v>192</v>
      </c>
      <c r="G52" s="134" t="s">
        <v>103</v>
      </c>
      <c r="H52" s="134">
        <v>2021</v>
      </c>
      <c r="I52" s="112" t="s">
        <v>200</v>
      </c>
      <c r="J52" s="143" t="s">
        <v>289</v>
      </c>
      <c r="K52" s="109"/>
    </row>
    <row r="53" spans="1:11" s="160" customFormat="1" ht="48.75" customHeight="1">
      <c r="A53" s="104" t="s">
        <v>104</v>
      </c>
      <c r="B53" s="104" t="s">
        <v>5</v>
      </c>
      <c r="C53" s="104" t="s">
        <v>290</v>
      </c>
      <c r="D53" s="100"/>
      <c r="E53" s="130" t="s">
        <v>201</v>
      </c>
      <c r="F53" s="136" t="s">
        <v>190</v>
      </c>
      <c r="G53" s="100" t="s">
        <v>103</v>
      </c>
      <c r="H53" s="100">
        <v>2021</v>
      </c>
      <c r="I53" s="126" t="s">
        <v>202</v>
      </c>
      <c r="J53" s="102"/>
      <c r="K53" s="103"/>
    </row>
    <row r="54" spans="1:11" s="4" customFormat="1" ht="181.5" customHeight="1">
      <c r="A54" s="10" t="s">
        <v>104</v>
      </c>
      <c r="B54" s="10" t="s">
        <v>5</v>
      </c>
      <c r="C54" s="10" t="s">
        <v>290</v>
      </c>
      <c r="D54" s="10" t="s">
        <v>6</v>
      </c>
      <c r="E54" s="110" t="s">
        <v>203</v>
      </c>
      <c r="F54" s="137" t="s">
        <v>192</v>
      </c>
      <c r="G54" s="134" t="s">
        <v>103</v>
      </c>
      <c r="H54" s="134">
        <v>2021</v>
      </c>
      <c r="I54" s="144" t="s">
        <v>204</v>
      </c>
      <c r="J54" s="151" t="s">
        <v>291</v>
      </c>
      <c r="K54" s="109" t="s">
        <v>205</v>
      </c>
    </row>
    <row r="55" spans="1:11" s="4" customFormat="1" ht="131.25" customHeight="1">
      <c r="A55" s="10" t="s">
        <v>104</v>
      </c>
      <c r="B55" s="10" t="s">
        <v>5</v>
      </c>
      <c r="C55" s="10" t="s">
        <v>121</v>
      </c>
      <c r="D55" s="10" t="s">
        <v>5</v>
      </c>
      <c r="E55" s="107" t="s">
        <v>206</v>
      </c>
      <c r="F55" s="137" t="s">
        <v>192</v>
      </c>
      <c r="G55" s="134" t="s">
        <v>103</v>
      </c>
      <c r="H55" s="134">
        <v>2021</v>
      </c>
      <c r="I55" s="107" t="s">
        <v>207</v>
      </c>
      <c r="J55" s="145" t="s">
        <v>292</v>
      </c>
      <c r="K55" s="109" t="s">
        <v>205</v>
      </c>
    </row>
    <row r="56" spans="1:11" s="4" customFormat="1" ht="127.5" customHeight="1">
      <c r="A56" s="10" t="s">
        <v>104</v>
      </c>
      <c r="B56" s="10" t="s">
        <v>5</v>
      </c>
      <c r="C56" s="10" t="s">
        <v>121</v>
      </c>
      <c r="D56" s="10" t="s">
        <v>40</v>
      </c>
      <c r="E56" s="110" t="s">
        <v>208</v>
      </c>
      <c r="F56" s="137" t="s">
        <v>190</v>
      </c>
      <c r="G56" s="134" t="s">
        <v>103</v>
      </c>
      <c r="H56" s="134">
        <v>2021</v>
      </c>
      <c r="I56" s="111" t="s">
        <v>209</v>
      </c>
      <c r="J56" s="146" t="s">
        <v>293</v>
      </c>
      <c r="K56" s="147"/>
    </row>
    <row r="57" spans="1:11" s="4" customFormat="1" ht="66" customHeight="1">
      <c r="A57" s="104" t="s">
        <v>104</v>
      </c>
      <c r="B57" s="104" t="s">
        <v>5</v>
      </c>
      <c r="C57" s="104" t="s">
        <v>134</v>
      </c>
      <c r="D57" s="10"/>
      <c r="E57" s="126" t="s">
        <v>210</v>
      </c>
      <c r="F57" s="136" t="s">
        <v>190</v>
      </c>
      <c r="G57" s="118" t="s">
        <v>103</v>
      </c>
      <c r="H57" s="118">
        <v>2021</v>
      </c>
      <c r="I57" s="108"/>
      <c r="J57" s="108"/>
      <c r="K57" s="109"/>
    </row>
    <row r="58" spans="1:11" s="4" customFormat="1" ht="62.25" customHeight="1">
      <c r="A58" s="10" t="s">
        <v>104</v>
      </c>
      <c r="B58" s="10" t="s">
        <v>5</v>
      </c>
      <c r="C58" s="10" t="s">
        <v>134</v>
      </c>
      <c r="D58" s="10" t="s">
        <v>6</v>
      </c>
      <c r="E58" s="107" t="s">
        <v>211</v>
      </c>
      <c r="F58" s="137" t="s">
        <v>192</v>
      </c>
      <c r="G58" s="134" t="s">
        <v>103</v>
      </c>
      <c r="H58" s="134">
        <v>2021</v>
      </c>
      <c r="I58" s="107" t="s">
        <v>212</v>
      </c>
      <c r="J58" s="146" t="s">
        <v>294</v>
      </c>
      <c r="K58" s="109"/>
    </row>
    <row r="59" spans="1:11" s="4" customFormat="1" ht="141" customHeight="1">
      <c r="A59" s="10" t="s">
        <v>104</v>
      </c>
      <c r="B59" s="10" t="s">
        <v>5</v>
      </c>
      <c r="C59" s="10" t="s">
        <v>134</v>
      </c>
      <c r="D59" s="10" t="s">
        <v>5</v>
      </c>
      <c r="E59" s="107" t="s">
        <v>213</v>
      </c>
      <c r="F59" s="137" t="s">
        <v>192</v>
      </c>
      <c r="G59" s="134" t="s">
        <v>103</v>
      </c>
      <c r="H59" s="134">
        <v>2021</v>
      </c>
      <c r="I59" s="107" t="s">
        <v>295</v>
      </c>
      <c r="J59" s="140" t="s">
        <v>296</v>
      </c>
      <c r="K59" s="109"/>
    </row>
    <row r="60" spans="1:11" s="160" customFormat="1" ht="173.25" customHeight="1">
      <c r="A60" s="104" t="s">
        <v>104</v>
      </c>
      <c r="B60" s="104" t="s">
        <v>5</v>
      </c>
      <c r="C60" s="104" t="s">
        <v>144</v>
      </c>
      <c r="D60" s="104"/>
      <c r="E60" s="126" t="s">
        <v>214</v>
      </c>
      <c r="F60" s="136" t="s">
        <v>190</v>
      </c>
      <c r="G60" s="118" t="s">
        <v>103</v>
      </c>
      <c r="H60" s="118">
        <v>2021</v>
      </c>
      <c r="I60" s="126" t="s">
        <v>215</v>
      </c>
      <c r="J60" s="114"/>
      <c r="K60" s="103"/>
    </row>
    <row r="61" spans="1:11" s="4" customFormat="1" ht="79.5" customHeight="1">
      <c r="A61" s="10" t="s">
        <v>104</v>
      </c>
      <c r="B61" s="10" t="s">
        <v>5</v>
      </c>
      <c r="C61" s="10" t="s">
        <v>144</v>
      </c>
      <c r="D61" s="10" t="s">
        <v>6</v>
      </c>
      <c r="E61" s="107" t="s">
        <v>216</v>
      </c>
      <c r="F61" s="137" t="s">
        <v>192</v>
      </c>
      <c r="G61" s="134" t="s">
        <v>103</v>
      </c>
      <c r="H61" s="134">
        <v>2021</v>
      </c>
      <c r="I61" s="112" t="s">
        <v>217</v>
      </c>
      <c r="J61" s="140" t="s">
        <v>297</v>
      </c>
      <c r="K61" s="109"/>
    </row>
    <row r="62" spans="1:11" s="4" customFormat="1" ht="61.5" customHeight="1">
      <c r="A62" s="10" t="s">
        <v>104</v>
      </c>
      <c r="B62" s="10" t="s">
        <v>5</v>
      </c>
      <c r="C62" s="10" t="s">
        <v>144</v>
      </c>
      <c r="D62" s="10" t="s">
        <v>5</v>
      </c>
      <c r="E62" s="111" t="s">
        <v>218</v>
      </c>
      <c r="F62" s="137" t="s">
        <v>192</v>
      </c>
      <c r="G62" s="134" t="s">
        <v>103</v>
      </c>
      <c r="H62" s="134">
        <v>2021</v>
      </c>
      <c r="I62" s="107" t="s">
        <v>219</v>
      </c>
      <c r="J62" s="140" t="s">
        <v>298</v>
      </c>
      <c r="K62" s="109"/>
    </row>
    <row r="63" spans="1:11" s="4" customFormat="1" ht="87.75" customHeight="1">
      <c r="A63" s="10" t="s">
        <v>104</v>
      </c>
      <c r="B63" s="10" t="s">
        <v>5</v>
      </c>
      <c r="C63" s="10" t="s">
        <v>144</v>
      </c>
      <c r="D63" s="10" t="s">
        <v>40</v>
      </c>
      <c r="E63" s="111" t="s">
        <v>220</v>
      </c>
      <c r="F63" s="137" t="s">
        <v>192</v>
      </c>
      <c r="G63" s="134" t="s">
        <v>103</v>
      </c>
      <c r="H63" s="134">
        <v>2021</v>
      </c>
      <c r="I63" s="107" t="s">
        <v>221</v>
      </c>
      <c r="J63" s="140" t="s">
        <v>222</v>
      </c>
      <c r="K63" s="109"/>
    </row>
    <row r="64" spans="1:11" s="4" customFormat="1" ht="202.5" customHeight="1">
      <c r="A64" s="10" t="s">
        <v>104</v>
      </c>
      <c r="B64" s="10" t="s">
        <v>5</v>
      </c>
      <c r="C64" s="10" t="s">
        <v>144</v>
      </c>
      <c r="D64" s="10" t="s">
        <v>118</v>
      </c>
      <c r="E64" s="107" t="s">
        <v>223</v>
      </c>
      <c r="F64" s="137" t="s">
        <v>192</v>
      </c>
      <c r="G64" s="134" t="s">
        <v>103</v>
      </c>
      <c r="H64" s="134">
        <v>2021</v>
      </c>
      <c r="I64" s="107" t="s">
        <v>224</v>
      </c>
      <c r="J64" s="150" t="s">
        <v>299</v>
      </c>
      <c r="K64" s="109"/>
    </row>
    <row r="65" spans="1:11" s="4" customFormat="1" ht="105" customHeight="1">
      <c r="A65" s="10" t="s">
        <v>104</v>
      </c>
      <c r="B65" s="10" t="s">
        <v>5</v>
      </c>
      <c r="C65" s="10" t="s">
        <v>144</v>
      </c>
      <c r="D65" s="10" t="s">
        <v>187</v>
      </c>
      <c r="E65" s="107" t="s">
        <v>225</v>
      </c>
      <c r="F65" s="137" t="s">
        <v>192</v>
      </c>
      <c r="G65" s="134" t="s">
        <v>103</v>
      </c>
      <c r="H65" s="134">
        <v>2021</v>
      </c>
      <c r="I65" s="112" t="s">
        <v>226</v>
      </c>
      <c r="J65" s="139" t="s">
        <v>300</v>
      </c>
      <c r="K65" s="109"/>
    </row>
    <row r="66" spans="1:11" s="4" customFormat="1" ht="200.25" customHeight="1">
      <c r="A66" s="10" t="s">
        <v>104</v>
      </c>
      <c r="B66" s="10" t="s">
        <v>5</v>
      </c>
      <c r="C66" s="10" t="s">
        <v>144</v>
      </c>
      <c r="D66" s="10" t="s">
        <v>227</v>
      </c>
      <c r="E66" s="124" t="s">
        <v>228</v>
      </c>
      <c r="F66" s="137" t="s">
        <v>192</v>
      </c>
      <c r="G66" s="134" t="s">
        <v>103</v>
      </c>
      <c r="H66" s="134">
        <v>2021</v>
      </c>
      <c r="I66" s="107" t="s">
        <v>229</v>
      </c>
      <c r="J66" s="145" t="s">
        <v>301</v>
      </c>
      <c r="K66" s="129" t="s">
        <v>230</v>
      </c>
    </row>
    <row r="67" spans="1:11" s="4" customFormat="1" ht="253.5" customHeight="1">
      <c r="A67" s="10" t="s">
        <v>104</v>
      </c>
      <c r="B67" s="10" t="s">
        <v>5</v>
      </c>
      <c r="C67" s="10" t="s">
        <v>144</v>
      </c>
      <c r="D67" s="10" t="s">
        <v>231</v>
      </c>
      <c r="E67" s="124" t="s">
        <v>228</v>
      </c>
      <c r="F67" s="137" t="s">
        <v>192</v>
      </c>
      <c r="G67" s="134" t="s">
        <v>103</v>
      </c>
      <c r="H67" s="134">
        <v>2021</v>
      </c>
      <c r="I67" s="107" t="s">
        <v>232</v>
      </c>
      <c r="J67" s="145" t="s">
        <v>302</v>
      </c>
      <c r="K67" s="109"/>
    </row>
    <row r="68" spans="1:11" s="4" customFormat="1" ht="49.5" customHeight="1">
      <c r="A68" s="104" t="s">
        <v>104</v>
      </c>
      <c r="B68" s="104" t="s">
        <v>5</v>
      </c>
      <c r="C68" s="104" t="s">
        <v>155</v>
      </c>
      <c r="D68" s="10"/>
      <c r="E68" s="126" t="s">
        <v>233</v>
      </c>
      <c r="F68" s="105" t="s">
        <v>158</v>
      </c>
      <c r="G68" s="118" t="s">
        <v>103</v>
      </c>
      <c r="H68" s="118">
        <v>2021</v>
      </c>
      <c r="I68" s="108"/>
      <c r="J68" s="108"/>
      <c r="K68" s="109"/>
    </row>
    <row r="69" spans="1:11" s="4" customFormat="1" ht="45" customHeight="1">
      <c r="A69" s="10" t="s">
        <v>104</v>
      </c>
      <c r="B69" s="10" t="s">
        <v>5</v>
      </c>
      <c r="C69" s="10" t="s">
        <v>155</v>
      </c>
      <c r="D69" s="10" t="s">
        <v>6</v>
      </c>
      <c r="E69" s="107" t="s">
        <v>233</v>
      </c>
      <c r="F69" s="148" t="s">
        <v>158</v>
      </c>
      <c r="G69" s="134" t="s">
        <v>103</v>
      </c>
      <c r="H69" s="134">
        <v>2021</v>
      </c>
      <c r="I69" s="107" t="s">
        <v>234</v>
      </c>
      <c r="J69" s="146" t="s">
        <v>235</v>
      </c>
      <c r="K69" s="109"/>
    </row>
    <row r="70" spans="1:11" s="4" customFormat="1" ht="29.25" customHeight="1">
      <c r="A70" s="104" t="s">
        <v>104</v>
      </c>
      <c r="B70" s="104" t="s">
        <v>40</v>
      </c>
      <c r="C70" s="10"/>
      <c r="D70" s="10"/>
      <c r="E70" s="117" t="s">
        <v>236</v>
      </c>
      <c r="F70" s="127" t="s">
        <v>237</v>
      </c>
      <c r="G70" s="100" t="s">
        <v>103</v>
      </c>
      <c r="H70" s="100">
        <v>2021</v>
      </c>
      <c r="I70" s="108"/>
      <c r="J70" s="108"/>
      <c r="K70" s="109"/>
    </row>
    <row r="71" spans="1:11" s="4" customFormat="1" ht="63.75" customHeight="1">
      <c r="A71" s="104" t="s">
        <v>104</v>
      </c>
      <c r="B71" s="104" t="s">
        <v>40</v>
      </c>
      <c r="C71" s="104" t="s">
        <v>110</v>
      </c>
      <c r="D71" s="10"/>
      <c r="E71" s="149" t="s">
        <v>238</v>
      </c>
      <c r="F71" s="127" t="s">
        <v>237</v>
      </c>
      <c r="G71" s="100" t="s">
        <v>103</v>
      </c>
      <c r="H71" s="100">
        <v>2021</v>
      </c>
      <c r="I71" s="126" t="s">
        <v>182</v>
      </c>
      <c r="J71" s="108"/>
      <c r="K71" s="109"/>
    </row>
    <row r="72" spans="1:11" s="4" customFormat="1" ht="186" customHeight="1">
      <c r="A72" s="10" t="s">
        <v>104</v>
      </c>
      <c r="B72" s="10" t="s">
        <v>40</v>
      </c>
      <c r="C72" s="10" t="s">
        <v>110</v>
      </c>
      <c r="D72" s="10" t="s">
        <v>6</v>
      </c>
      <c r="E72" s="150" t="s">
        <v>239</v>
      </c>
      <c r="F72" s="116" t="s">
        <v>237</v>
      </c>
      <c r="G72" s="134" t="s">
        <v>103</v>
      </c>
      <c r="H72" s="134">
        <v>2021</v>
      </c>
      <c r="I72" s="151" t="s">
        <v>240</v>
      </c>
      <c r="J72" s="143" t="s">
        <v>303</v>
      </c>
      <c r="K72" s="109"/>
    </row>
    <row r="73" spans="1:11" s="4" customFormat="1" ht="100.5" customHeight="1">
      <c r="A73" s="10" t="s">
        <v>104</v>
      </c>
      <c r="B73" s="10" t="s">
        <v>40</v>
      </c>
      <c r="C73" s="10" t="s">
        <v>110</v>
      </c>
      <c r="D73" s="10" t="s">
        <v>5</v>
      </c>
      <c r="E73" s="152" t="s">
        <v>241</v>
      </c>
      <c r="F73" s="116" t="s">
        <v>237</v>
      </c>
      <c r="G73" s="134" t="s">
        <v>103</v>
      </c>
      <c r="H73" s="134">
        <v>2021</v>
      </c>
      <c r="I73" s="152" t="s">
        <v>242</v>
      </c>
      <c r="J73" s="153" t="s">
        <v>304</v>
      </c>
      <c r="K73" s="109"/>
    </row>
    <row r="74" spans="1:11" s="4" customFormat="1" ht="132.75" customHeight="1">
      <c r="A74" s="10" t="s">
        <v>104</v>
      </c>
      <c r="B74" s="10" t="s">
        <v>40</v>
      </c>
      <c r="C74" s="10" t="s">
        <v>110</v>
      </c>
      <c r="D74" s="10" t="s">
        <v>40</v>
      </c>
      <c r="E74" s="115" t="s">
        <v>243</v>
      </c>
      <c r="F74" s="116" t="s">
        <v>237</v>
      </c>
      <c r="G74" s="134" t="s">
        <v>103</v>
      </c>
      <c r="H74" s="134">
        <v>2021</v>
      </c>
      <c r="I74" s="146" t="s">
        <v>244</v>
      </c>
      <c r="J74" s="143" t="s">
        <v>305</v>
      </c>
      <c r="K74" s="109"/>
    </row>
    <row r="75" spans="1:11" s="4" customFormat="1" ht="68.25" customHeight="1">
      <c r="A75" s="104" t="s">
        <v>104</v>
      </c>
      <c r="B75" s="104" t="s">
        <v>40</v>
      </c>
      <c r="C75" s="104" t="s">
        <v>121</v>
      </c>
      <c r="D75" s="10"/>
      <c r="E75" s="154" t="s">
        <v>245</v>
      </c>
      <c r="F75" s="127" t="s">
        <v>237</v>
      </c>
      <c r="G75" s="118" t="s">
        <v>103</v>
      </c>
      <c r="H75" s="118">
        <v>2021</v>
      </c>
      <c r="I75" s="154" t="s">
        <v>246</v>
      </c>
      <c r="J75" s="108"/>
      <c r="K75" s="109"/>
    </row>
    <row r="76" spans="1:11" s="4" customFormat="1" ht="126" customHeight="1">
      <c r="A76" s="10" t="s">
        <v>104</v>
      </c>
      <c r="B76" s="10" t="s">
        <v>40</v>
      </c>
      <c r="C76" s="10" t="s">
        <v>121</v>
      </c>
      <c r="D76" s="10" t="s">
        <v>6</v>
      </c>
      <c r="E76" s="115" t="s">
        <v>247</v>
      </c>
      <c r="F76" s="116" t="s">
        <v>237</v>
      </c>
      <c r="G76" s="134" t="s">
        <v>103</v>
      </c>
      <c r="H76" s="134">
        <v>2021</v>
      </c>
      <c r="I76" s="146" t="s">
        <v>246</v>
      </c>
      <c r="J76" s="108" t="s">
        <v>306</v>
      </c>
      <c r="K76" s="109"/>
    </row>
    <row r="77" spans="1:11" s="4" customFormat="1" ht="42" customHeight="1">
      <c r="A77" s="10" t="s">
        <v>104</v>
      </c>
      <c r="B77" s="10" t="s">
        <v>40</v>
      </c>
      <c r="C77" s="10" t="s">
        <v>121</v>
      </c>
      <c r="D77" s="10" t="s">
        <v>5</v>
      </c>
      <c r="E77" s="115" t="s">
        <v>248</v>
      </c>
      <c r="F77" s="116" t="s">
        <v>237</v>
      </c>
      <c r="G77" s="134" t="s">
        <v>103</v>
      </c>
      <c r="H77" s="134">
        <v>2021</v>
      </c>
      <c r="I77" s="146" t="s">
        <v>246</v>
      </c>
      <c r="J77" s="146" t="s">
        <v>249</v>
      </c>
      <c r="K77" s="109"/>
    </row>
    <row r="78" spans="1:11" s="4" customFormat="1" ht="53.25" customHeight="1">
      <c r="A78" s="104" t="s">
        <v>104</v>
      </c>
      <c r="B78" s="104" t="s">
        <v>40</v>
      </c>
      <c r="C78" s="104" t="s">
        <v>134</v>
      </c>
      <c r="D78" s="10"/>
      <c r="E78" s="105" t="s">
        <v>250</v>
      </c>
      <c r="F78" s="127" t="s">
        <v>237</v>
      </c>
      <c r="G78" s="118" t="s">
        <v>103</v>
      </c>
      <c r="H78" s="118">
        <v>2021</v>
      </c>
      <c r="I78" s="155" t="s">
        <v>234</v>
      </c>
      <c r="J78" s="108"/>
      <c r="K78" s="109"/>
    </row>
    <row r="79" spans="1:11" s="4" customFormat="1" ht="150" customHeight="1">
      <c r="A79" s="10" t="s">
        <v>104</v>
      </c>
      <c r="B79" s="10" t="s">
        <v>40</v>
      </c>
      <c r="C79" s="10" t="s">
        <v>134</v>
      </c>
      <c r="D79" s="10" t="s">
        <v>6</v>
      </c>
      <c r="E79" s="115" t="s">
        <v>250</v>
      </c>
      <c r="F79" s="116" t="s">
        <v>237</v>
      </c>
      <c r="G79" s="134" t="s">
        <v>103</v>
      </c>
      <c r="H79" s="134">
        <v>2021</v>
      </c>
      <c r="I79" s="146" t="s">
        <v>234</v>
      </c>
      <c r="J79" s="108" t="s">
        <v>251</v>
      </c>
      <c r="K79" s="109"/>
    </row>
  </sheetData>
  <sheetProtection/>
  <mergeCells count="12">
    <mergeCell ref="J7:J8"/>
    <mergeCell ref="K7:K8"/>
    <mergeCell ref="A2:J2"/>
    <mergeCell ref="A3:K3"/>
    <mergeCell ref="A4:K4"/>
    <mergeCell ref="A5:K5"/>
    <mergeCell ref="A7:D7"/>
    <mergeCell ref="E7:E8"/>
    <mergeCell ref="F7:F8"/>
    <mergeCell ref="G7:G8"/>
    <mergeCell ref="H7:H8"/>
    <mergeCell ref="I7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2" width="5.8515625" style="14" customWidth="1"/>
    <col min="3" max="3" width="6.140625" style="14" customWidth="1"/>
    <col min="4" max="4" width="23.57421875" style="14" customWidth="1"/>
    <col min="5" max="5" width="28.7109375" style="14" customWidth="1"/>
    <col min="6" max="6" width="9.7109375" style="14" customWidth="1"/>
    <col min="7" max="9" width="12.57421875" style="14" customWidth="1"/>
    <col min="10" max="11" width="10.7109375" style="14" customWidth="1"/>
    <col min="12" max="16384" width="9.140625" style="14" customWidth="1"/>
  </cols>
  <sheetData>
    <row r="1" spans="1:11" s="18" customFormat="1" ht="13.5" customHeight="1">
      <c r="A1" s="12"/>
      <c r="B1" s="12"/>
      <c r="C1" s="12"/>
      <c r="D1" s="12"/>
      <c r="E1" s="12"/>
      <c r="F1" s="12"/>
      <c r="G1" s="12"/>
      <c r="H1" s="12"/>
      <c r="I1" s="16"/>
      <c r="K1" s="12" t="s">
        <v>28</v>
      </c>
    </row>
    <row r="2" spans="1:11" s="18" customFormat="1" ht="32.25" customHeight="1">
      <c r="A2" s="239" t="s">
        <v>29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24" customFormat="1" ht="17.25" customHeight="1">
      <c r="A3" s="310" t="s">
        <v>272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7" s="12" customFormat="1" ht="15" customHeight="1">
      <c r="A4" s="235" t="s">
        <v>81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16"/>
      <c r="M4" s="16"/>
      <c r="N4" s="16"/>
      <c r="O4" s="16"/>
      <c r="P4" s="16"/>
      <c r="Q4" s="16"/>
    </row>
    <row r="5" spans="1:17" s="12" customFormat="1" ht="15.75" customHeight="1">
      <c r="A5" s="235" t="s">
        <v>36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16"/>
      <c r="M5" s="16"/>
      <c r="N5" s="16"/>
      <c r="O5" s="16"/>
      <c r="P5" s="16"/>
      <c r="Q5" s="16"/>
    </row>
    <row r="6" spans="1:11" s="18" customFormat="1" ht="13.5" customHeight="1">
      <c r="A6" s="12"/>
      <c r="B6" s="12"/>
      <c r="C6" s="12"/>
      <c r="D6" s="12"/>
      <c r="E6" s="15"/>
      <c r="F6" s="15"/>
      <c r="G6" s="15"/>
      <c r="H6" s="15"/>
      <c r="I6" s="15"/>
      <c r="J6" s="15"/>
      <c r="K6" s="15"/>
    </row>
    <row r="7" spans="1:11" s="20" customFormat="1" ht="51" customHeight="1">
      <c r="A7" s="314" t="s">
        <v>7</v>
      </c>
      <c r="B7" s="314"/>
      <c r="C7" s="314" t="s">
        <v>15</v>
      </c>
      <c r="D7" s="314" t="s">
        <v>0</v>
      </c>
      <c r="E7" s="314" t="s">
        <v>1</v>
      </c>
      <c r="F7" s="314" t="s">
        <v>2</v>
      </c>
      <c r="G7" s="314" t="s">
        <v>30</v>
      </c>
      <c r="H7" s="314" t="s">
        <v>31</v>
      </c>
      <c r="I7" s="314" t="s">
        <v>4</v>
      </c>
      <c r="J7" s="314" t="s">
        <v>32</v>
      </c>
      <c r="K7" s="314" t="s">
        <v>33</v>
      </c>
    </row>
    <row r="8" spans="1:11" s="20" customFormat="1" ht="13.5" customHeight="1">
      <c r="A8" s="7" t="s">
        <v>9</v>
      </c>
      <c r="B8" s="7" t="s">
        <v>8</v>
      </c>
      <c r="C8" s="318"/>
      <c r="D8" s="314" t="s">
        <v>3</v>
      </c>
      <c r="E8" s="314" t="s">
        <v>14</v>
      </c>
      <c r="F8" s="314"/>
      <c r="G8" s="314"/>
      <c r="H8" s="314"/>
      <c r="I8" s="314"/>
      <c r="J8" s="314"/>
      <c r="K8" s="314"/>
    </row>
    <row r="9" spans="1:11" s="20" customFormat="1" ht="13.5" customHeight="1">
      <c r="A9" s="7">
        <v>1</v>
      </c>
      <c r="B9" s="7">
        <v>2</v>
      </c>
      <c r="C9" s="9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19" customFormat="1" ht="13.5" customHeight="1">
      <c r="A10" s="10"/>
      <c r="B10" s="26"/>
      <c r="C10" s="26"/>
      <c r="D10" s="319"/>
      <c r="E10" s="320"/>
      <c r="F10" s="320"/>
      <c r="G10" s="320"/>
      <c r="H10" s="320"/>
      <c r="I10" s="320"/>
      <c r="J10" s="320"/>
      <c r="K10" s="321"/>
    </row>
    <row r="11" spans="1:11" s="19" customFormat="1" ht="12.75">
      <c r="A11" s="27"/>
      <c r="B11" s="26"/>
      <c r="C11" s="27"/>
      <c r="D11" s="28"/>
      <c r="E11" s="28"/>
      <c r="F11" s="29"/>
      <c r="G11" s="30"/>
      <c r="H11" s="30"/>
      <c r="I11" s="30"/>
      <c r="J11" s="30"/>
      <c r="K11" s="30"/>
    </row>
    <row r="12" spans="1:11" s="19" customFormat="1" ht="12.75">
      <c r="A12" s="322"/>
      <c r="B12" s="323"/>
      <c r="C12" s="322"/>
      <c r="D12" s="324" t="s">
        <v>37</v>
      </c>
      <c r="E12" s="28"/>
      <c r="F12" s="29"/>
      <c r="G12" s="32"/>
      <c r="H12" s="32"/>
      <c r="I12" s="32"/>
      <c r="J12" s="32"/>
      <c r="K12" s="32"/>
    </row>
    <row r="13" spans="1:12" s="19" customFormat="1" ht="51" customHeight="1">
      <c r="A13" s="322"/>
      <c r="B13" s="323"/>
      <c r="C13" s="322"/>
      <c r="D13" s="325"/>
      <c r="E13" s="31"/>
      <c r="F13" s="29"/>
      <c r="G13" s="32"/>
      <c r="H13" s="32"/>
      <c r="I13" s="32"/>
      <c r="J13" s="32"/>
      <c r="K13" s="32"/>
      <c r="L13" s="5"/>
    </row>
    <row r="14" spans="7:11" ht="15">
      <c r="G14" s="25"/>
      <c r="H14" s="25"/>
      <c r="I14" s="25"/>
      <c r="J14" s="25"/>
      <c r="K14" s="25"/>
    </row>
    <row r="15" spans="1:11" s="13" customFormat="1" ht="48.75" customHeight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</row>
  </sheetData>
  <sheetProtection/>
  <mergeCells count="20">
    <mergeCell ref="A5:K5"/>
    <mergeCell ref="D10:K10"/>
    <mergeCell ref="J7:J8"/>
    <mergeCell ref="K7:K8"/>
    <mergeCell ref="A12:A13"/>
    <mergeCell ref="B12:B13"/>
    <mergeCell ref="C12:C13"/>
    <mergeCell ref="D12:D13"/>
    <mergeCell ref="F7:F8"/>
    <mergeCell ref="G7:G8"/>
    <mergeCell ref="A15:K15"/>
    <mergeCell ref="A2:K2"/>
    <mergeCell ref="A7:B7"/>
    <mergeCell ref="C7:C8"/>
    <mergeCell ref="D7:D8"/>
    <mergeCell ref="E7:E8"/>
    <mergeCell ref="H7:H8"/>
    <mergeCell ref="I7:I8"/>
    <mergeCell ref="A3:K3"/>
    <mergeCell ref="A4:K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view="pageLayout" zoomScale="80" zoomScalePageLayoutView="80" workbookViewId="0" topLeftCell="A26">
      <selection activeCell="G21" sqref="G21"/>
    </sheetView>
  </sheetViews>
  <sheetFormatPr defaultColWidth="8.8515625" defaultRowHeight="15"/>
  <cols>
    <col min="1" max="1" width="5.8515625" style="36" customWidth="1"/>
    <col min="2" max="2" width="5.28125" style="36" customWidth="1"/>
    <col min="3" max="3" width="3.57421875" style="36" customWidth="1"/>
    <col min="4" max="4" width="33.140625" style="36" customWidth="1"/>
    <col min="5" max="5" width="8.7109375" style="36" customWidth="1"/>
    <col min="6" max="8" width="10.421875" style="36" customWidth="1"/>
    <col min="9" max="9" width="11.421875" style="36" customWidth="1"/>
    <col min="10" max="10" width="10.7109375" style="36" customWidth="1"/>
    <col min="11" max="11" width="27.7109375" style="36" customWidth="1"/>
    <col min="12" max="12" width="8.8515625" style="35" customWidth="1"/>
    <col min="13" max="16384" width="8.8515625" style="36" customWidth="1"/>
  </cols>
  <sheetData>
    <row r="1" spans="1:12" s="17" customFormat="1" ht="17.25" customHeight="1">
      <c r="A1" s="12"/>
      <c r="B1" s="12"/>
      <c r="C1" s="12"/>
      <c r="D1" s="12"/>
      <c r="E1" s="12"/>
      <c r="F1" s="12"/>
      <c r="G1" s="12"/>
      <c r="H1" s="12"/>
      <c r="I1" s="16"/>
      <c r="J1" s="16"/>
      <c r="K1" s="33" t="s">
        <v>35</v>
      </c>
      <c r="L1" s="34"/>
    </row>
    <row r="2" spans="1:12" s="17" customFormat="1" ht="15.75" customHeight="1">
      <c r="A2" s="12"/>
      <c r="B2" s="308" t="s">
        <v>34</v>
      </c>
      <c r="C2" s="308"/>
      <c r="D2" s="308"/>
      <c r="E2" s="308"/>
      <c r="F2" s="308"/>
      <c r="G2" s="308"/>
      <c r="H2" s="308"/>
      <c r="I2" s="308"/>
      <c r="J2" s="308"/>
      <c r="K2" s="308"/>
      <c r="L2" s="34"/>
    </row>
    <row r="3" spans="1:11" s="24" customFormat="1" ht="15" customHeight="1">
      <c r="A3" s="310" t="s">
        <v>272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7" s="12" customFormat="1" ht="15" customHeight="1">
      <c r="A4" s="235" t="s">
        <v>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16"/>
      <c r="M4" s="16"/>
      <c r="N4" s="16"/>
      <c r="O4" s="16"/>
      <c r="P4" s="16"/>
      <c r="Q4" s="16"/>
    </row>
    <row r="5" spans="1:17" s="12" customFormat="1" ht="15.75" customHeight="1">
      <c r="A5" s="235" t="s">
        <v>44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16"/>
      <c r="M5" s="16"/>
      <c r="N5" s="16"/>
      <c r="O5" s="16"/>
      <c r="P5" s="16"/>
      <c r="Q5" s="16"/>
    </row>
    <row r="6" spans="1:11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21" customFormat="1" ht="25.5" customHeight="1">
      <c r="A7" s="314" t="s">
        <v>7</v>
      </c>
      <c r="B7" s="328"/>
      <c r="C7" s="314" t="s">
        <v>10</v>
      </c>
      <c r="D7" s="314" t="s">
        <v>11</v>
      </c>
      <c r="E7" s="314" t="s">
        <v>12</v>
      </c>
      <c r="F7" s="314" t="s">
        <v>13</v>
      </c>
      <c r="G7" s="314"/>
      <c r="H7" s="314"/>
      <c r="I7" s="314" t="s">
        <v>20</v>
      </c>
      <c r="J7" s="314" t="s">
        <v>22</v>
      </c>
      <c r="K7" s="314" t="s">
        <v>19</v>
      </c>
      <c r="L7" s="37"/>
    </row>
    <row r="8" spans="1:12" s="21" customFormat="1" ht="43.5" customHeight="1">
      <c r="A8" s="328"/>
      <c r="B8" s="328"/>
      <c r="C8" s="314"/>
      <c r="D8" s="314"/>
      <c r="E8" s="314"/>
      <c r="F8" s="314" t="s">
        <v>312</v>
      </c>
      <c r="G8" s="314" t="s">
        <v>311</v>
      </c>
      <c r="H8" s="314" t="s">
        <v>18</v>
      </c>
      <c r="I8" s="329"/>
      <c r="J8" s="329"/>
      <c r="K8" s="314"/>
      <c r="L8" s="37"/>
    </row>
    <row r="9" spans="1:12" s="21" customFormat="1" ht="13.5" customHeight="1">
      <c r="A9" s="8" t="s">
        <v>9</v>
      </c>
      <c r="B9" s="8" t="s">
        <v>8</v>
      </c>
      <c r="C9" s="314"/>
      <c r="D9" s="328"/>
      <c r="E9" s="328"/>
      <c r="F9" s="314"/>
      <c r="G9" s="314"/>
      <c r="H9" s="314"/>
      <c r="I9" s="329"/>
      <c r="J9" s="329"/>
      <c r="K9" s="314"/>
      <c r="L9" s="37"/>
    </row>
    <row r="10" spans="1:12" s="21" customFormat="1" ht="13.5" customHeight="1">
      <c r="A10" s="8" t="s">
        <v>6</v>
      </c>
      <c r="B10" s="8" t="s">
        <v>5</v>
      </c>
      <c r="C10" s="7">
        <v>3</v>
      </c>
      <c r="D10" s="38">
        <v>4</v>
      </c>
      <c r="E10" s="38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37"/>
    </row>
    <row r="11" spans="1:12" s="23" customFormat="1" ht="12.75">
      <c r="A11" s="39" t="s">
        <v>41</v>
      </c>
      <c r="B11" s="39" t="s">
        <v>6</v>
      </c>
      <c r="C11" s="26"/>
      <c r="D11" s="327" t="s">
        <v>84</v>
      </c>
      <c r="E11" s="327"/>
      <c r="F11" s="327"/>
      <c r="G11" s="327"/>
      <c r="H11" s="327"/>
      <c r="I11" s="327"/>
      <c r="J11" s="327"/>
      <c r="K11" s="327"/>
      <c r="L11" s="40"/>
    </row>
    <row r="12" spans="1:12" s="23" customFormat="1" ht="33.75">
      <c r="A12" s="330" t="s">
        <v>41</v>
      </c>
      <c r="B12" s="330"/>
      <c r="C12" s="83">
        <v>1</v>
      </c>
      <c r="D12" s="42" t="s">
        <v>45</v>
      </c>
      <c r="E12" s="81" t="s">
        <v>51</v>
      </c>
      <c r="F12" s="84">
        <v>49</v>
      </c>
      <c r="G12" s="82">
        <v>52</v>
      </c>
      <c r="H12" s="185">
        <v>52</v>
      </c>
      <c r="I12" s="85">
        <v>1</v>
      </c>
      <c r="J12" s="86">
        <v>106.1</v>
      </c>
      <c r="K12" s="80" t="s">
        <v>316</v>
      </c>
      <c r="L12" s="40"/>
    </row>
    <row r="13" spans="1:12" s="23" customFormat="1" ht="56.25">
      <c r="A13" s="330"/>
      <c r="B13" s="330"/>
      <c r="C13" s="83">
        <v>2</v>
      </c>
      <c r="D13" s="234" t="s">
        <v>46</v>
      </c>
      <c r="E13" s="184" t="s">
        <v>52</v>
      </c>
      <c r="F13" s="185">
        <v>1085</v>
      </c>
      <c r="G13" s="185">
        <v>1085</v>
      </c>
      <c r="H13" s="185">
        <v>861.2</v>
      </c>
      <c r="I13" s="186">
        <v>1.26</v>
      </c>
      <c r="J13" s="187">
        <v>79.3</v>
      </c>
      <c r="K13" s="196" t="s">
        <v>93</v>
      </c>
      <c r="L13" s="40"/>
    </row>
    <row r="14" spans="1:12" s="23" customFormat="1" ht="45">
      <c r="A14" s="330"/>
      <c r="B14" s="330"/>
      <c r="C14" s="83">
        <v>3</v>
      </c>
      <c r="D14" s="183" t="s">
        <v>87</v>
      </c>
      <c r="E14" s="184" t="s">
        <v>51</v>
      </c>
      <c r="F14" s="185">
        <v>32</v>
      </c>
      <c r="G14" s="185">
        <v>40</v>
      </c>
      <c r="H14" s="185">
        <v>41</v>
      </c>
      <c r="I14" s="186">
        <v>1.03</v>
      </c>
      <c r="J14" s="187" t="s">
        <v>318</v>
      </c>
      <c r="K14" s="86"/>
      <c r="L14" s="40"/>
    </row>
    <row r="15" spans="1:12" s="23" customFormat="1" ht="58.5" customHeight="1">
      <c r="A15" s="330"/>
      <c r="B15" s="330"/>
      <c r="C15" s="83">
        <v>4</v>
      </c>
      <c r="D15" s="188" t="s">
        <v>88</v>
      </c>
      <c r="E15" s="184" t="s">
        <v>51</v>
      </c>
      <c r="F15" s="185">
        <v>11</v>
      </c>
      <c r="G15" s="185">
        <v>30</v>
      </c>
      <c r="H15" s="185">
        <v>32</v>
      </c>
      <c r="I15" s="186">
        <v>1.06</v>
      </c>
      <c r="J15" s="187">
        <v>290.9</v>
      </c>
      <c r="K15" s="80"/>
      <c r="L15" s="40"/>
    </row>
    <row r="16" spans="1:12" s="22" customFormat="1" ht="12.75">
      <c r="A16" s="330" t="s">
        <v>41</v>
      </c>
      <c r="B16" s="330"/>
      <c r="C16" s="87">
        <v>2</v>
      </c>
      <c r="D16" s="327" t="s">
        <v>42</v>
      </c>
      <c r="E16" s="327"/>
      <c r="F16" s="327"/>
      <c r="G16" s="327"/>
      <c r="H16" s="327"/>
      <c r="I16" s="327"/>
      <c r="J16" s="327"/>
      <c r="K16" s="327"/>
      <c r="L16" s="41"/>
    </row>
    <row r="17" spans="1:12" s="23" customFormat="1" ht="67.5">
      <c r="A17" s="330"/>
      <c r="B17" s="330"/>
      <c r="C17" s="83">
        <v>1</v>
      </c>
      <c r="D17" s="88" t="s">
        <v>47</v>
      </c>
      <c r="E17" s="83" t="s">
        <v>51</v>
      </c>
      <c r="F17" s="89">
        <v>100</v>
      </c>
      <c r="G17" s="90">
        <v>100</v>
      </c>
      <c r="H17" s="90">
        <v>100</v>
      </c>
      <c r="I17" s="85">
        <v>1</v>
      </c>
      <c r="J17" s="86">
        <v>100</v>
      </c>
      <c r="K17" s="43"/>
      <c r="L17" s="40"/>
    </row>
    <row r="18" spans="1:12" s="23" customFormat="1" ht="67.5">
      <c r="A18" s="330"/>
      <c r="B18" s="330"/>
      <c r="C18" s="83">
        <v>2</v>
      </c>
      <c r="D18" s="91" t="s">
        <v>48</v>
      </c>
      <c r="E18" s="80" t="s">
        <v>51</v>
      </c>
      <c r="F18" s="80">
        <v>100</v>
      </c>
      <c r="G18" s="83">
        <v>100</v>
      </c>
      <c r="H18" s="83">
        <v>100</v>
      </c>
      <c r="I18" s="85">
        <v>1</v>
      </c>
      <c r="J18" s="86">
        <v>100</v>
      </c>
      <c r="K18" s="43"/>
      <c r="L18" s="40"/>
    </row>
    <row r="19" spans="1:12" s="23" customFormat="1" ht="67.5">
      <c r="A19" s="330"/>
      <c r="B19" s="330"/>
      <c r="C19" s="83">
        <v>3</v>
      </c>
      <c r="D19" s="92" t="s">
        <v>49</v>
      </c>
      <c r="E19" s="80" t="s">
        <v>51</v>
      </c>
      <c r="F19" s="80">
        <v>100</v>
      </c>
      <c r="G19" s="93">
        <v>100</v>
      </c>
      <c r="H19" s="83">
        <v>100</v>
      </c>
      <c r="I19" s="85">
        <v>1</v>
      </c>
      <c r="J19" s="86">
        <v>100</v>
      </c>
      <c r="K19" s="43"/>
      <c r="L19" s="40"/>
    </row>
    <row r="20" spans="1:12" s="23" customFormat="1" ht="78.75">
      <c r="A20" s="330"/>
      <c r="B20" s="330"/>
      <c r="C20" s="83">
        <v>4</v>
      </c>
      <c r="D20" s="91" t="s">
        <v>50</v>
      </c>
      <c r="E20" s="80" t="s">
        <v>51</v>
      </c>
      <c r="F20" s="80">
        <v>0</v>
      </c>
      <c r="G20" s="93">
        <v>0</v>
      </c>
      <c r="H20" s="83">
        <v>0</v>
      </c>
      <c r="I20" s="85">
        <v>1</v>
      </c>
      <c r="J20" s="86">
        <v>100</v>
      </c>
      <c r="K20" s="43"/>
      <c r="L20" s="40"/>
    </row>
    <row r="21" spans="1:12" s="23" customFormat="1" ht="67.5">
      <c r="A21" s="330"/>
      <c r="B21" s="330"/>
      <c r="C21" s="83">
        <v>5</v>
      </c>
      <c r="D21" s="94" t="s">
        <v>89</v>
      </c>
      <c r="E21" s="83" t="s">
        <v>51</v>
      </c>
      <c r="F21" s="95">
        <v>3.2</v>
      </c>
      <c r="G21" s="93">
        <v>3.3</v>
      </c>
      <c r="H21" s="93">
        <v>3.5</v>
      </c>
      <c r="I21" s="85">
        <v>1.061</v>
      </c>
      <c r="J21" s="86">
        <v>109</v>
      </c>
      <c r="K21" s="43"/>
      <c r="L21" s="40"/>
    </row>
    <row r="22" spans="1:12" s="22" customFormat="1" ht="12.75">
      <c r="A22" s="330" t="s">
        <v>41</v>
      </c>
      <c r="B22" s="330"/>
      <c r="C22" s="87">
        <v>3</v>
      </c>
      <c r="D22" s="327" t="s">
        <v>86</v>
      </c>
      <c r="E22" s="327"/>
      <c r="F22" s="327"/>
      <c r="G22" s="327"/>
      <c r="H22" s="327"/>
      <c r="I22" s="327"/>
      <c r="J22" s="327"/>
      <c r="K22" s="327"/>
      <c r="L22" s="41"/>
    </row>
    <row r="23" spans="1:12" s="23" customFormat="1" ht="48" customHeight="1">
      <c r="A23" s="330"/>
      <c r="B23" s="330"/>
      <c r="C23" s="83">
        <v>1</v>
      </c>
      <c r="D23" s="42" t="s">
        <v>90</v>
      </c>
      <c r="E23" s="43" t="s">
        <v>91</v>
      </c>
      <c r="F23" s="43" t="s">
        <v>92</v>
      </c>
      <c r="G23" s="43">
        <v>15</v>
      </c>
      <c r="H23" s="43">
        <v>15</v>
      </c>
      <c r="I23" s="85">
        <v>1</v>
      </c>
      <c r="J23" s="86">
        <v>100</v>
      </c>
      <c r="K23" s="86"/>
      <c r="L23" s="40"/>
    </row>
    <row r="24" spans="1:11" ht="43.5" customHeight="1">
      <c r="A24" s="326" t="s">
        <v>21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</row>
  </sheetData>
  <sheetProtection/>
  <mergeCells count="22">
    <mergeCell ref="A16:B21"/>
    <mergeCell ref="A22:B23"/>
    <mergeCell ref="H8:H9"/>
    <mergeCell ref="F7:H7"/>
    <mergeCell ref="C7:C9"/>
    <mergeCell ref="D7:D9"/>
    <mergeCell ref="I7:I9"/>
    <mergeCell ref="J7:J9"/>
    <mergeCell ref="K7:K9"/>
    <mergeCell ref="A12:B15"/>
    <mergeCell ref="E7:E9"/>
    <mergeCell ref="D11:K11"/>
    <mergeCell ref="A24:K24"/>
    <mergeCell ref="B2:K2"/>
    <mergeCell ref="D16:K16"/>
    <mergeCell ref="D22:K22"/>
    <mergeCell ref="F8:F9"/>
    <mergeCell ref="G8:G9"/>
    <mergeCell ref="A7:B8"/>
    <mergeCell ref="A3:K3"/>
    <mergeCell ref="A4:K4"/>
    <mergeCell ref="A5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07" zoomScaleSheetLayoutView="107" zoomScalePageLayoutView="0" workbookViewId="0" topLeftCell="A1">
      <selection activeCell="E6" sqref="E6"/>
    </sheetView>
  </sheetViews>
  <sheetFormatPr defaultColWidth="9.140625" defaultRowHeight="15"/>
  <cols>
    <col min="1" max="1" width="7.8515625" style="0" customWidth="1"/>
    <col min="2" max="2" width="37.28125" style="0" customWidth="1"/>
    <col min="3" max="3" width="15.8515625" style="0" customWidth="1"/>
    <col min="4" max="4" width="14.00390625" style="0" customWidth="1"/>
    <col min="5" max="5" width="48.57421875" style="0" customWidth="1"/>
    <col min="6" max="6" width="8.28125" style="0" hidden="1" customWidth="1"/>
    <col min="7" max="9" width="8.28125" style="0" customWidth="1"/>
    <col min="10" max="10" width="18.00390625" style="0" customWidth="1"/>
  </cols>
  <sheetData>
    <row r="1" spans="1:8" s="5" customFormat="1" ht="13.5" customHeight="1">
      <c r="A1" s="4"/>
      <c r="B1" s="4"/>
      <c r="C1" s="4"/>
      <c r="D1" s="4"/>
      <c r="E1" s="4"/>
      <c r="F1" s="4"/>
      <c r="G1" s="4"/>
      <c r="H1" s="3"/>
    </row>
    <row r="2" spans="1:9" s="5" customFormat="1" ht="13.5" customHeight="1">
      <c r="A2" s="331" t="s">
        <v>53</v>
      </c>
      <c r="B2" s="331"/>
      <c r="C2" s="331"/>
      <c r="D2" s="331"/>
      <c r="E2" s="331"/>
      <c r="F2" s="46"/>
      <c r="G2" s="46"/>
      <c r="H2" s="46"/>
      <c r="I2" s="46"/>
    </row>
    <row r="3" spans="1:9" s="5" customFormat="1" ht="13.5" customHeight="1">
      <c r="A3" s="4"/>
      <c r="B3" s="47"/>
      <c r="C3" s="47"/>
      <c r="D3" s="47"/>
      <c r="E3" s="47"/>
      <c r="F3" s="47"/>
      <c r="G3" s="47"/>
      <c r="H3" s="47"/>
      <c r="I3" s="47"/>
    </row>
    <row r="4" spans="1:5" s="49" customFormat="1" ht="32.25" customHeight="1">
      <c r="A4" s="48" t="s">
        <v>10</v>
      </c>
      <c r="B4" s="48" t="s">
        <v>54</v>
      </c>
      <c r="C4" s="48" t="s">
        <v>55</v>
      </c>
      <c r="D4" s="48" t="s">
        <v>56</v>
      </c>
      <c r="E4" s="48" t="s">
        <v>57</v>
      </c>
    </row>
    <row r="5" spans="1:5" s="49" customFormat="1" ht="58.5" customHeight="1">
      <c r="A5" s="72">
        <v>1</v>
      </c>
      <c r="B5" s="51" t="s">
        <v>58</v>
      </c>
      <c r="C5" s="74">
        <v>44308</v>
      </c>
      <c r="D5" s="73">
        <v>544</v>
      </c>
      <c r="E5" s="51" t="s">
        <v>308</v>
      </c>
    </row>
    <row r="6" spans="1:5" s="49" customFormat="1" ht="48" customHeight="1">
      <c r="A6" s="50">
        <v>2</v>
      </c>
      <c r="B6" s="51" t="s">
        <v>58</v>
      </c>
      <c r="C6" s="74">
        <v>44386</v>
      </c>
      <c r="D6" s="189">
        <v>927</v>
      </c>
      <c r="E6" s="51" t="s">
        <v>308</v>
      </c>
    </row>
    <row r="7" spans="1:5" s="49" customFormat="1" ht="60" customHeight="1">
      <c r="A7" s="50">
        <v>3</v>
      </c>
      <c r="B7" s="51" t="s">
        <v>58</v>
      </c>
      <c r="C7" s="74">
        <v>44560</v>
      </c>
      <c r="D7" s="189">
        <v>1852</v>
      </c>
      <c r="E7" s="51" t="s">
        <v>308</v>
      </c>
    </row>
    <row r="8" spans="1:5" s="49" customFormat="1" ht="60.75" customHeight="1">
      <c r="A8" s="50"/>
      <c r="B8" s="51"/>
      <c r="C8" s="52"/>
      <c r="D8" s="53"/>
      <c r="E8" s="51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90" workbookViewId="0" topLeftCell="A1">
      <selection activeCell="F9" sqref="F9"/>
    </sheetView>
  </sheetViews>
  <sheetFormatPr defaultColWidth="15.57421875" defaultRowHeight="15"/>
  <cols>
    <col min="1" max="1" width="4.421875" style="54" customWidth="1"/>
    <col min="2" max="2" width="5.00390625" style="54" customWidth="1"/>
    <col min="3" max="3" width="23.00390625" style="54" customWidth="1"/>
    <col min="4" max="4" width="16.140625" style="54" customWidth="1"/>
    <col min="5" max="5" width="22.421875" style="54" customWidth="1"/>
    <col min="6" max="6" width="13.00390625" style="54" customWidth="1"/>
    <col min="7" max="7" width="13.7109375" style="54" customWidth="1"/>
    <col min="8" max="8" width="11.28125" style="54" customWidth="1"/>
    <col min="9" max="9" width="10.28125" style="54" customWidth="1"/>
    <col min="10" max="10" width="11.28125" style="54" customWidth="1"/>
    <col min="11" max="16384" width="15.57421875" style="54" customWidth="1"/>
  </cols>
  <sheetData>
    <row r="1" spans="1:10" ht="15">
      <c r="A1" s="332" t="s">
        <v>79</v>
      </c>
      <c r="B1" s="332"/>
      <c r="C1" s="332"/>
      <c r="D1" s="332"/>
      <c r="E1" s="332"/>
      <c r="F1" s="332"/>
      <c r="G1" s="332"/>
      <c r="H1" s="332"/>
      <c r="I1" s="332"/>
      <c r="J1" s="332"/>
    </row>
    <row r="3" spans="1:10" s="56" customFormat="1" ht="84" customHeight="1">
      <c r="A3" s="314" t="s">
        <v>7</v>
      </c>
      <c r="B3" s="314"/>
      <c r="C3" s="303" t="s">
        <v>16</v>
      </c>
      <c r="D3" s="333" t="s">
        <v>59</v>
      </c>
      <c r="E3" s="318" t="s">
        <v>60</v>
      </c>
      <c r="F3" s="9" t="s">
        <v>61</v>
      </c>
      <c r="G3" s="9" t="s">
        <v>62</v>
      </c>
      <c r="H3" s="9" t="s">
        <v>63</v>
      </c>
      <c r="I3" s="9" t="s">
        <v>64</v>
      </c>
      <c r="J3" s="9" t="s">
        <v>65</v>
      </c>
    </row>
    <row r="4" spans="1:10" s="56" customFormat="1" ht="12.75">
      <c r="A4" s="8" t="s">
        <v>9</v>
      </c>
      <c r="B4" s="8" t="s">
        <v>8</v>
      </c>
      <c r="C4" s="303"/>
      <c r="D4" s="333"/>
      <c r="E4" s="318"/>
      <c r="F4" s="55" t="s">
        <v>66</v>
      </c>
      <c r="G4" s="55" t="s">
        <v>67</v>
      </c>
      <c r="H4" s="55" t="s">
        <v>68</v>
      </c>
      <c r="I4" s="55" t="s">
        <v>69</v>
      </c>
      <c r="J4" s="55" t="s">
        <v>70</v>
      </c>
    </row>
    <row r="5" spans="1:10" s="56" customFormat="1" ht="11.25">
      <c r="A5" s="8" t="s">
        <v>6</v>
      </c>
      <c r="B5" s="8" t="s">
        <v>5</v>
      </c>
      <c r="C5" s="44">
        <v>3</v>
      </c>
      <c r="D5" s="57">
        <v>4</v>
      </c>
      <c r="E5" s="45">
        <v>5</v>
      </c>
      <c r="F5" s="55" t="s">
        <v>71</v>
      </c>
      <c r="G5" s="55">
        <v>7</v>
      </c>
      <c r="H5" s="55">
        <v>8</v>
      </c>
      <c r="I5" s="55">
        <v>9</v>
      </c>
      <c r="J5" s="55" t="s">
        <v>72</v>
      </c>
    </row>
    <row r="6" spans="1:10" s="63" customFormat="1" ht="84">
      <c r="A6" s="58" t="s">
        <v>41</v>
      </c>
      <c r="B6" s="59"/>
      <c r="C6" s="60" t="s">
        <v>83</v>
      </c>
      <c r="D6" s="61" t="s">
        <v>73</v>
      </c>
      <c r="E6" s="62" t="s">
        <v>74</v>
      </c>
      <c r="F6" s="180">
        <f>G6*J6</f>
        <v>1.0060362173038229</v>
      </c>
      <c r="G6" s="180">
        <v>1</v>
      </c>
      <c r="H6" s="180">
        <v>1</v>
      </c>
      <c r="I6" s="180">
        <v>0.994</v>
      </c>
      <c r="J6" s="180">
        <f>H6/I6</f>
        <v>1.0060362173038229</v>
      </c>
    </row>
    <row r="7" spans="1:10" s="63" customFormat="1" ht="49.5" customHeight="1">
      <c r="A7" s="64" t="s">
        <v>41</v>
      </c>
      <c r="B7" s="64" t="s">
        <v>6</v>
      </c>
      <c r="C7" s="65" t="s">
        <v>84</v>
      </c>
      <c r="D7" s="66" t="s">
        <v>73</v>
      </c>
      <c r="E7" s="67" t="s">
        <v>74</v>
      </c>
      <c r="F7" s="180">
        <f>G7*J7</f>
        <v>1.0070493454179255</v>
      </c>
      <c r="G7" s="180">
        <v>1</v>
      </c>
      <c r="H7" s="180">
        <v>1</v>
      </c>
      <c r="I7" s="180">
        <v>0.993</v>
      </c>
      <c r="J7" s="180">
        <f>H7/I7</f>
        <v>1.0070493454179255</v>
      </c>
    </row>
    <row r="8" spans="1:10" s="79" customFormat="1" ht="48">
      <c r="A8" s="75" t="s">
        <v>41</v>
      </c>
      <c r="B8" s="75" t="s">
        <v>5</v>
      </c>
      <c r="C8" s="76" t="s">
        <v>42</v>
      </c>
      <c r="D8" s="77" t="s">
        <v>73</v>
      </c>
      <c r="E8" s="78" t="s">
        <v>43</v>
      </c>
      <c r="F8" s="181">
        <f>G8*J8</f>
        <v>1</v>
      </c>
      <c r="G8" s="180">
        <v>1</v>
      </c>
      <c r="H8" s="180">
        <v>1</v>
      </c>
      <c r="I8" s="181">
        <v>1</v>
      </c>
      <c r="J8" s="180">
        <f>H8/I8</f>
        <v>1</v>
      </c>
    </row>
    <row r="9" spans="1:10" s="63" customFormat="1" ht="48">
      <c r="A9" s="64" t="s">
        <v>41</v>
      </c>
      <c r="B9" s="64" t="s">
        <v>40</v>
      </c>
      <c r="C9" s="69" t="s">
        <v>82</v>
      </c>
      <c r="D9" s="66" t="s">
        <v>73</v>
      </c>
      <c r="E9" s="68" t="s">
        <v>75</v>
      </c>
      <c r="F9" s="180">
        <f>G9*J9</f>
        <v>1</v>
      </c>
      <c r="G9" s="180">
        <v>1</v>
      </c>
      <c r="H9" s="180">
        <v>1</v>
      </c>
      <c r="I9" s="180">
        <v>1</v>
      </c>
      <c r="J9" s="180">
        <f>H9/I9</f>
        <v>1</v>
      </c>
    </row>
    <row r="10" ht="15">
      <c r="B10" s="70" t="s">
        <v>76</v>
      </c>
    </row>
    <row r="11" ht="15">
      <c r="B11" s="71" t="s">
        <v>77</v>
      </c>
    </row>
    <row r="12" ht="15">
      <c r="B12" s="71" t="s">
        <v>78</v>
      </c>
    </row>
  </sheetData>
  <sheetProtection/>
  <mergeCells count="5">
    <mergeCell ref="A1:J1"/>
    <mergeCell ref="A3:B3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2022-03-10T04:06:14Z</dcterms:modified>
  <cp:category/>
  <cp:version/>
  <cp:contentType/>
  <cp:contentStatus/>
</cp:coreProperties>
</file>